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811"/>
  <workbookPr/>
  <mc:AlternateContent xmlns:mc="http://schemas.openxmlformats.org/markup-compatibility/2006">
    <mc:Choice Requires="x15">
      <x15ac:absPath xmlns:x15ac="http://schemas.microsoft.com/office/spreadsheetml/2010/11/ac" url="/Users/tracybowley/Desktop/KZNPSA 2026/6.  STATS/Logs/"/>
    </mc:Choice>
  </mc:AlternateContent>
  <xr:revisionPtr revIDLastSave="0" documentId="13_ncr:1_{40FF3045-2741-7746-852B-C554A009999B}" xr6:coauthVersionLast="47" xr6:coauthVersionMax="47" xr10:uidLastSave="{00000000-0000-0000-0000-000000000000}"/>
  <bookViews>
    <workbookView xWindow="1180" yWindow="500" windowWidth="32980" windowHeight="21100" xr2:uid="{00000000-000D-0000-FFFF-FFFF00000000}"/>
  </bookViews>
  <sheets>
    <sheet name="SEMI AUTO OPEN" sheetId="5" r:id="rId1"/>
    <sheet name="SEMI AUTO STANDARD" sheetId="9" r:id="rId2"/>
    <sheet name="TEAMS" sheetId="8" r:id="rId3"/>
  </sheets>
  <definedNames>
    <definedName name="_xlnm._FilterDatabase" localSheetId="0" hidden="1">'SEMI AUTO OPEN'!$B$5:$O$30</definedName>
    <definedName name="_xlnm._FilterDatabase" localSheetId="1" hidden="1">'SEMI AUTO STANDARD'!$B$5:$L$13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5" i="9" l="1"/>
  <c r="N14" i="9"/>
  <c r="N13" i="9"/>
  <c r="N12" i="9"/>
  <c r="N11" i="9"/>
  <c r="N10" i="9"/>
  <c r="N9" i="9"/>
  <c r="N8" i="9"/>
  <c r="N7" i="9"/>
  <c r="N6" i="9"/>
  <c r="N15" i="5"/>
  <c r="N16" i="5"/>
  <c r="N17" i="5"/>
  <c r="N18" i="5"/>
  <c r="N19" i="5"/>
  <c r="N20" i="5"/>
  <c r="N21" i="5"/>
  <c r="N22" i="5"/>
  <c r="N23" i="5"/>
  <c r="N24" i="5"/>
  <c r="N26" i="5"/>
  <c r="N27" i="5"/>
  <c r="N28" i="5"/>
  <c r="N29" i="5"/>
  <c r="N30" i="5"/>
  <c r="N25" i="5"/>
  <c r="N7" i="5"/>
  <c r="N8" i="5"/>
  <c r="N9" i="5"/>
  <c r="N10" i="5"/>
  <c r="N11" i="5"/>
  <c r="N12" i="5"/>
  <c r="N13" i="5"/>
  <c r="N14" i="5"/>
  <c r="N6" i="5"/>
  <c r="N18" i="9" l="1" a="1"/>
  <c r="N18" i="9" s="1"/>
  <c r="O9" i="9" s="1"/>
  <c r="N33" i="5" a="1"/>
  <c r="N33" i="5" s="1"/>
  <c r="O6" i="5" s="1"/>
  <c r="O11" i="9" l="1"/>
  <c r="O10" i="9"/>
  <c r="O12" i="9"/>
  <c r="O15" i="9"/>
  <c r="O7" i="9"/>
  <c r="O8" i="9"/>
  <c r="O6" i="9"/>
  <c r="O14" i="9"/>
  <c r="O13" i="9"/>
  <c r="O11" i="5"/>
  <c r="O20" i="5"/>
  <c r="O13" i="5"/>
  <c r="O14" i="5"/>
  <c r="O19" i="5"/>
  <c r="O28" i="5"/>
  <c r="O21" i="5"/>
  <c r="O29" i="5"/>
  <c r="O10" i="5"/>
  <c r="O22" i="5"/>
  <c r="O30" i="5"/>
  <c r="O15" i="5"/>
  <c r="O23" i="5"/>
  <c r="O7" i="5"/>
  <c r="O16" i="5"/>
  <c r="O18" i="5"/>
  <c r="O9" i="5"/>
  <c r="O17" i="5"/>
  <c r="O24" i="5"/>
  <c r="O27" i="5"/>
  <c r="O26" i="5"/>
  <c r="O12" i="5"/>
  <c r="O25" i="5"/>
  <c r="O8" i="5"/>
  <c r="E24" i="5" l="1"/>
  <c r="F24" i="5" s="1"/>
  <c r="G24" i="5" s="1"/>
  <c r="E22" i="5"/>
  <c r="F22" i="5" s="1"/>
  <c r="G22" i="5" s="1"/>
  <c r="E12" i="9"/>
  <c r="F12" i="9" s="1"/>
  <c r="G12" i="9" s="1"/>
  <c r="E9" i="9"/>
  <c r="F9" i="9" s="1"/>
  <c r="G9" i="9" s="1"/>
  <c r="E27" i="5"/>
  <c r="F27" i="5" s="1"/>
  <c r="G27" i="5" s="1"/>
  <c r="E20" i="5"/>
  <c r="F20" i="5" s="1"/>
  <c r="G20" i="5" s="1"/>
  <c r="E30" i="5"/>
  <c r="F30" i="5" s="1"/>
  <c r="G30" i="5" s="1"/>
  <c r="E29" i="5"/>
  <c r="F29" i="5" s="1"/>
  <c r="G29" i="5" s="1"/>
  <c r="E14" i="9"/>
  <c r="F14" i="9" s="1"/>
  <c r="G14" i="9" s="1"/>
  <c r="E10" i="9"/>
  <c r="F10" i="9" s="1"/>
  <c r="G10" i="9" s="1"/>
  <c r="E11" i="9"/>
  <c r="F11" i="9" s="1"/>
  <c r="G11" i="9" s="1"/>
  <c r="E8" i="9"/>
  <c r="F8" i="9" s="1"/>
  <c r="G8" i="9" s="1"/>
  <c r="E15" i="9"/>
  <c r="F15" i="9" s="1"/>
  <c r="G15" i="9" s="1"/>
  <c r="E13" i="9"/>
  <c r="F13" i="9" s="1"/>
  <c r="G13" i="9" s="1"/>
  <c r="E6" i="9"/>
  <c r="F6" i="9" s="1"/>
  <c r="G6" i="9" s="1"/>
  <c r="E7" i="9"/>
  <c r="F7" i="9" s="1"/>
  <c r="G7" i="9" s="1"/>
  <c r="E8" i="5"/>
  <c r="F8" i="5" s="1"/>
  <c r="G8" i="5" s="1"/>
  <c r="E6" i="5"/>
  <c r="F6" i="5" s="1"/>
  <c r="G6" i="5" s="1"/>
  <c r="E13" i="5"/>
  <c r="F13" i="5" s="1"/>
  <c r="G13" i="5" s="1"/>
  <c r="E9" i="5"/>
  <c r="F9" i="5" s="1"/>
  <c r="G9" i="5" s="1"/>
  <c r="E26" i="5"/>
  <c r="F26" i="5" s="1"/>
  <c r="G26" i="5" s="1"/>
  <c r="E16" i="5"/>
  <c r="F16" i="5" s="1"/>
  <c r="G16" i="5" s="1"/>
  <c r="E14" i="5"/>
  <c r="F14" i="5" s="1"/>
  <c r="G14" i="5" s="1"/>
  <c r="E28" i="5"/>
  <c r="F28" i="5" s="1"/>
  <c r="G28" i="5" s="1"/>
  <c r="E7" i="5"/>
  <c r="F7" i="5" s="1"/>
  <c r="G7" i="5" s="1"/>
  <c r="E25" i="5"/>
  <c r="F25" i="5" s="1"/>
  <c r="G25" i="5" s="1"/>
  <c r="E19" i="5"/>
  <c r="F19" i="5" s="1"/>
  <c r="G19" i="5" s="1"/>
  <c r="E17" i="5"/>
  <c r="F17" i="5" s="1"/>
  <c r="G17" i="5" s="1"/>
  <c r="E11" i="5"/>
  <c r="F11" i="5" s="1"/>
  <c r="G11" i="5" s="1"/>
  <c r="E23" i="5"/>
  <c r="F23" i="5" s="1"/>
  <c r="G23" i="5" s="1"/>
  <c r="E12" i="5"/>
  <c r="F12" i="5" s="1"/>
  <c r="G12" i="5" s="1"/>
  <c r="E21" i="5"/>
  <c r="F21" i="5" s="1"/>
  <c r="G21" i="5" s="1"/>
  <c r="E18" i="5"/>
  <c r="F18" i="5" s="1"/>
  <c r="G18" i="5" s="1"/>
  <c r="E15" i="5"/>
  <c r="F15" i="5" s="1"/>
  <c r="G15" i="5" s="1"/>
  <c r="E10" i="5"/>
  <c r="F10" i="5" s="1"/>
  <c r="G10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<sst xmlns="http://schemas.openxmlformats.org/spreadsheetml/2006/main" count="217" uniqueCount="80">
  <si>
    <t>Name</t>
  </si>
  <si>
    <t>Sabjee, Na'eem</t>
  </si>
  <si>
    <t>Bowley, Justin</t>
  </si>
  <si>
    <t>Bowley, Tracey</t>
  </si>
  <si>
    <t>Stock, David</t>
  </si>
  <si>
    <t>Sykes, Justin</t>
  </si>
  <si>
    <t>Biggs, Dave</t>
  </si>
  <si>
    <t>Rankin, Grant</t>
  </si>
  <si>
    <t>Millingham, Clyde</t>
  </si>
  <si>
    <t>Stock, Malcolm</t>
  </si>
  <si>
    <t>Myburgh, Hannes</t>
  </si>
  <si>
    <t>Burger, Barry</t>
  </si>
  <si>
    <t>Desai, Mohammad</t>
  </si>
  <si>
    <t>Roos, Jacobus</t>
  </si>
  <si>
    <t>SEMI AUTO OPEN</t>
  </si>
  <si>
    <t>SEMI AUTO STANDARD</t>
  </si>
  <si>
    <t>Sabjee, Thaqwa</t>
  </si>
  <si>
    <t>Thomas Affleck</t>
  </si>
  <si>
    <t>Hardy Tsao</t>
  </si>
  <si>
    <t>Lady</t>
  </si>
  <si>
    <t>Stuart Affleck</t>
  </si>
  <si>
    <t>Lee Geldenhuis</t>
  </si>
  <si>
    <t>Tracey Bowley</t>
  </si>
  <si>
    <t>JP Dercksen</t>
  </si>
  <si>
    <t>Barry Burger</t>
  </si>
  <si>
    <t>Justin Bowley</t>
  </si>
  <si>
    <t>Na'eem Sabjee</t>
  </si>
  <si>
    <t>SA RIFLE CHAMPS TEAMS</t>
  </si>
  <si>
    <t>Naeem Sabjee</t>
  </si>
  <si>
    <t>Clyde Millingham</t>
  </si>
  <si>
    <t>Hannes Myburgh</t>
  </si>
  <si>
    <t>C</t>
  </si>
  <si>
    <t>A</t>
  </si>
  <si>
    <t>Preen, Hilton</t>
  </si>
  <si>
    <t>van den Berg, Varkie</t>
  </si>
  <si>
    <t>Sabjee, Maryam</t>
  </si>
  <si>
    <t>Ally, Samirah</t>
  </si>
  <si>
    <t>ROUND 1 - Polokwane</t>
  </si>
  <si>
    <t>ROUND 2 - Golden City</t>
  </si>
  <si>
    <t>SHOOTER 1</t>
  </si>
  <si>
    <t>SHOOTER 2</t>
  </si>
  <si>
    <t>SHOOTER 3</t>
  </si>
  <si>
    <t>RESERVE</t>
  </si>
  <si>
    <t>SEMI AUTO STD</t>
  </si>
  <si>
    <t>ROUND 1</t>
  </si>
  <si>
    <t xml:space="preserve">ROUND 2 </t>
  </si>
  <si>
    <t>ROUND 2 - Polokwane</t>
  </si>
  <si>
    <t>ROUND 2</t>
  </si>
  <si>
    <t>Dave Weston</t>
  </si>
  <si>
    <t>Naicker, Ivan</t>
  </si>
  <si>
    <t>Viviers, Karel</t>
  </si>
  <si>
    <t>CURRENT GRADE</t>
  </si>
  <si>
    <t>DOB</t>
  </si>
  <si>
    <t>TODAY</t>
  </si>
  <si>
    <t>AGE</t>
  </si>
  <si>
    <t>CATEGORY</t>
  </si>
  <si>
    <t>RICHARDS BAY</t>
  </si>
  <si>
    <t>LEAGUE RESULTS</t>
  </si>
  <si>
    <t>Hanneman, Lexi</t>
  </si>
  <si>
    <t>Nundkishire, Varundew</t>
  </si>
  <si>
    <t>Goosen, Tyrone</t>
  </si>
  <si>
    <t>Moosa, Muhammad</t>
  </si>
  <si>
    <t>Badat, Bilal</t>
  </si>
  <si>
    <t>Mahommed, Ebrahim</t>
  </si>
  <si>
    <t>van den Heever, Mauritz</t>
  </si>
  <si>
    <t>Moosa, Afzal</t>
  </si>
  <si>
    <t>Heyneke, Gerhard</t>
  </si>
  <si>
    <t>TUGELA</t>
  </si>
  <si>
    <t>Kolia, Zaakir</t>
  </si>
  <si>
    <t>Kolia, Muhammed</t>
  </si>
  <si>
    <t>Harding, Pieter</t>
  </si>
  <si>
    <t>RIDHARDS BAY</t>
  </si>
  <si>
    <t>Delport, Stephan</t>
  </si>
  <si>
    <t>12/09/68</t>
  </si>
  <si>
    <t>Venter, Jacques</t>
  </si>
  <si>
    <t>TEAM SELECTION</t>
  </si>
  <si>
    <t>AVERAGE OF TOP 3 SHOOTERS</t>
  </si>
  <si>
    <t>AVERAGE OF BEST 2 OF THE LAST 3 MATCHES</t>
  </si>
  <si>
    <t>AV OF TOP 3</t>
  </si>
  <si>
    <t>ROUND 1 - NGPSA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</si>
</sst>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1"/>
      <color theme="0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sz val="8"/>
      <name val="Calibri"/>
      <family val="2"/>
      <scheme val="minor"/>
    </font>
    <font>
      <sz val="14"/>
      <color theme="0"/>
      <name val="Calibri"/>
      <family val="2"/>
      <scheme val="minor"/>
    </font>
    <font>
      <sz val="10"/>
      <color theme="1"/>
      <name val="Arial"/>
      <family val="2"/>
    </font>
    <font>
      <b/>
      <sz val="18"/>
      <color theme="1"/>
      <name val="Calibri"/>
      <family val="2"/>
      <scheme val="minor"/>
    </font>
    <font>
      <b/>
      <sz val="10"/>
      <color theme="1"/>
      <name val="Arial"/>
      <family val="2"/>
    </font>
    <font>
      <i/>
      <sz val="11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1" tint="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34998626667073579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0" borderId="1" xfId="0" applyFont="1" applyBorder="1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164" fontId="2" fillId="0" borderId="0" xfId="0" applyNumberFormat="1" applyFont="1" applyAlignment="1">
      <alignment horizontal="center"/>
    </xf>
    <xf numFmtId="0" fontId="5" fillId="0" borderId="0" xfId="0" applyFont="1" applyAlignment="1">
      <alignment vertical="center"/>
    </xf>
    <xf numFmtId="0" fontId="0" fillId="0" borderId="0" xfId="0" applyAlignment="1">
      <alignment horizontal="left" indent="1"/>
    </xf>
    <xf numFmtId="0" fontId="0" fillId="0" borderId="0" xfId="0" applyAlignment="1">
      <alignment vertical="center"/>
    </xf>
    <xf numFmtId="0" fontId="6" fillId="0" borderId="0" xfId="0" applyFont="1"/>
    <xf numFmtId="0" fontId="7" fillId="0" borderId="0" xfId="0" applyFont="1" applyAlignment="1">
      <alignment horizontal="left" indent="1"/>
    </xf>
    <xf numFmtId="0" fontId="0" fillId="0" borderId="0" xfId="0" applyAlignment="1">
      <alignment horizontal="right" vertical="center" indent="1"/>
    </xf>
    <xf numFmtId="0" fontId="6" fillId="0" borderId="0" xfId="0" applyFont="1" applyAlignment="1">
      <alignment horizontal="left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indent="2"/>
    </xf>
    <xf numFmtId="0" fontId="9" fillId="2" borderId="2" xfId="0" applyFont="1" applyFill="1" applyBorder="1" applyAlignment="1">
      <alignment horizontal="left" vertical="center" indent="1"/>
    </xf>
    <xf numFmtId="0" fontId="9" fillId="2" borderId="3" xfId="0" applyFont="1" applyFill="1" applyBorder="1" applyAlignment="1">
      <alignment horizontal="left" vertical="center" indent="1"/>
    </xf>
    <xf numFmtId="0" fontId="0" fillId="0" borderId="0" xfId="0" applyAlignment="1">
      <alignment horizontal="left" vertical="center" indent="1"/>
    </xf>
    <xf numFmtId="0" fontId="4" fillId="3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right" vertical="center" indent="1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2" fontId="0" fillId="0" borderId="1" xfId="0" applyNumberForma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4" fillId="5" borderId="1" xfId="0" applyFont="1" applyFill="1" applyBorder="1" applyAlignment="1">
      <alignment vertical="center"/>
    </xf>
    <xf numFmtId="0" fontId="4" fillId="5" borderId="2" xfId="0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right"/>
    </xf>
    <xf numFmtId="0" fontId="0" fillId="0" borderId="1" xfId="0" applyBorder="1" applyAlignment="1">
      <alignment horizontal="left" indent="1"/>
    </xf>
    <xf numFmtId="14" fontId="1" fillId="6" borderId="1" xfId="0" applyNumberFormat="1" applyFont="1" applyFill="1" applyBorder="1" applyAlignment="1">
      <alignment horizontal="center"/>
    </xf>
    <xf numFmtId="0" fontId="1" fillId="6" borderId="1" xfId="0" applyFont="1" applyFill="1" applyBorder="1"/>
    <xf numFmtId="15" fontId="4" fillId="5" borderId="1" xfId="0" applyNumberFormat="1" applyFont="1" applyFill="1" applyBorder="1" applyAlignment="1">
      <alignment horizontal="center" vertical="center"/>
    </xf>
    <xf numFmtId="0" fontId="1" fillId="7" borderId="7" xfId="0" applyFont="1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2" fontId="10" fillId="7" borderId="7" xfId="0" applyNumberFormat="1" applyFont="1" applyFill="1" applyBorder="1" applyAlignment="1">
      <alignment horizontal="center"/>
    </xf>
    <xf numFmtId="2" fontId="3" fillId="11" borderId="4" xfId="0" applyNumberFormat="1" applyFont="1" applyFill="1" applyBorder="1" applyAlignment="1">
      <alignment horizontal="center"/>
    </xf>
    <xf numFmtId="2" fontId="12" fillId="12" borderId="7" xfId="0" applyNumberFormat="1" applyFont="1" applyFill="1" applyBorder="1" applyAlignment="1">
      <alignment horizontal="center"/>
    </xf>
    <xf numFmtId="0" fontId="13" fillId="0" borderId="0" xfId="0" applyFont="1" applyAlignment="1">
      <alignment horizontal="center" vertical="top"/>
    </xf>
    <xf numFmtId="0" fontId="1" fillId="8" borderId="1" xfId="0" applyFont="1" applyFill="1" applyBorder="1"/>
    <xf numFmtId="0" fontId="11" fillId="0" borderId="2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4" fillId="9" borderId="5" xfId="0" applyFont="1" applyFill="1" applyBorder="1" applyAlignment="1">
      <alignment horizontal="center" vertical="center" wrapText="1"/>
    </xf>
    <xf numFmtId="0" fontId="4" fillId="9" borderId="6" xfId="0" applyFont="1" applyFill="1" applyBorder="1" applyAlignment="1">
      <alignment horizontal="center" vertical="center" wrapText="1"/>
    </xf>
    <xf numFmtId="0" fontId="4" fillId="10" borderId="5" xfId="0" applyFont="1" applyFill="1" applyBorder="1" applyAlignment="1">
      <alignment horizontal="center" vertical="center" wrapText="1"/>
    </xf>
    <xf numFmtId="0" fontId="4" fillId="10" borderId="6" xfId="0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</cellXfs>
  <cellStyles count="1">
    <cellStyle name="Normal" xfId="0" builtinId="0"/>
  </cellStyles>
  <dxfs count="26">
    <dxf>
      <font>
        <b val="0"/>
        <i val="0"/>
        <color theme="1"/>
      </font>
      <fill>
        <patternFill patternType="none">
          <bgColor auto="1"/>
        </patternFill>
      </fill>
    </dxf>
    <dxf>
      <font>
        <b val="0"/>
        <i val="0"/>
        <color theme="1" tint="0.24994659260841701"/>
      </font>
      <fill>
        <patternFill patternType="solid"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2060"/>
      </font>
      <fill>
        <patternFill>
          <bgColor theme="4" tint="0.59996337778862885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2060"/>
      </font>
      <fill>
        <patternFill>
          <bgColor theme="4" tint="0.59996337778862885"/>
        </patternFill>
      </fill>
    </dxf>
    <dxf>
      <font>
        <color rgb="FF9C5700"/>
      </font>
      <fill>
        <patternFill>
          <bgColor rgb="FFFFEB9C"/>
        </patternFill>
      </fill>
    </dxf>
    <dxf>
      <font>
        <b val="0"/>
        <i val="0"/>
        <color theme="1"/>
      </font>
      <fill>
        <patternFill patternType="none">
          <bgColor auto="1"/>
        </patternFill>
      </fill>
    </dxf>
    <dxf>
      <font>
        <b val="0"/>
        <i val="0"/>
        <color theme="1" tint="0.24994659260841701"/>
      </font>
      <fill>
        <patternFill patternType="solid"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2060"/>
      </font>
      <fill>
        <patternFill>
          <bgColor theme="4" tint="0.59996337778862885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2060"/>
      </font>
      <fill>
        <patternFill>
          <bgColor theme="4" tint="0.59996337778862885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AB9E88-1826-2945-8A07-2CD3A4D0A7C9}">
  <dimension ref="B2:O55"/>
  <sheetViews>
    <sheetView tabSelected="1" zoomScale="120" zoomScaleNormal="120" workbookViewId="0">
      <selection activeCell="G36" sqref="G36"/>
    </sheetView>
  </sheetViews>
  <sheetFormatPr baseColWidth="10" defaultColWidth="10.83203125" defaultRowHeight="15" x14ac:dyDescent="0.2"/>
  <cols>
    <col min="1" max="1" width="5" customWidth="1"/>
    <col min="2" max="2" width="23.5" style="2" customWidth="1"/>
    <col min="3" max="3" width="9.1640625" style="2" customWidth="1"/>
    <col min="4" max="4" width="11.5" style="2" hidden="1" customWidth="1"/>
    <col min="5" max="5" width="0.33203125" style="2" hidden="1" customWidth="1"/>
    <col min="6" max="6" width="9.1640625" style="2" hidden="1" customWidth="1"/>
    <col min="7" max="7" width="14.6640625" style="2" customWidth="1"/>
    <col min="8" max="8" width="7.5" style="2" customWidth="1"/>
    <col min="9" max="9" width="2" customWidth="1"/>
    <col min="10" max="12" width="16.5" style="2" customWidth="1"/>
    <col min="13" max="13" width="5.33203125" customWidth="1"/>
    <col min="14" max="14" width="12" customWidth="1"/>
    <col min="15" max="15" width="11.6640625" customWidth="1"/>
  </cols>
  <sheetData>
    <row r="2" spans="2:15" ht="28" customHeight="1" x14ac:dyDescent="0.2">
      <c r="B2" s="6" t="s">
        <v>14</v>
      </c>
      <c r="C2" s="6"/>
      <c r="D2" s="6"/>
      <c r="E2" s="6"/>
      <c r="F2" s="6"/>
      <c r="G2" s="6"/>
      <c r="H2" s="6"/>
      <c r="J2" s="49" t="s">
        <v>57</v>
      </c>
      <c r="K2" s="49"/>
      <c r="L2" s="49"/>
      <c r="N2" s="41" t="s">
        <v>75</v>
      </c>
      <c r="O2" s="42"/>
    </row>
    <row r="3" spans="2:15" ht="15" customHeight="1" x14ac:dyDescent="0.2">
      <c r="J3" s="24">
        <v>1</v>
      </c>
      <c r="K3" s="24">
        <v>2</v>
      </c>
      <c r="L3" s="24">
        <v>3</v>
      </c>
      <c r="N3" s="43" t="s">
        <v>77</v>
      </c>
      <c r="O3" s="45" t="s">
        <v>76</v>
      </c>
    </row>
    <row r="4" spans="2:15" ht="48" customHeight="1" x14ac:dyDescent="0.2">
      <c r="B4" s="25" t="s">
        <v>0</v>
      </c>
      <c r="C4" s="26" t="s">
        <v>51</v>
      </c>
      <c r="D4" s="27" t="s">
        <v>52</v>
      </c>
      <c r="E4" s="27" t="s">
        <v>53</v>
      </c>
      <c r="F4" s="27" t="s">
        <v>54</v>
      </c>
      <c r="G4" s="47" t="s">
        <v>55</v>
      </c>
      <c r="H4" s="48"/>
      <c r="J4" s="33" t="s">
        <v>71</v>
      </c>
      <c r="K4" s="33" t="s">
        <v>67</v>
      </c>
      <c r="L4" s="33" t="s">
        <v>56</v>
      </c>
      <c r="N4" s="44"/>
      <c r="O4" s="46"/>
    </row>
    <row r="5" spans="2:15" x14ac:dyDescent="0.2">
      <c r="B5" s="32"/>
      <c r="C5" s="32"/>
      <c r="D5" s="32"/>
      <c r="E5" s="32"/>
      <c r="F5" s="32"/>
      <c r="G5" s="32"/>
      <c r="H5" s="32"/>
      <c r="J5" s="31">
        <v>46131</v>
      </c>
      <c r="K5" s="31">
        <v>45828</v>
      </c>
      <c r="L5" s="31">
        <v>45828</v>
      </c>
      <c r="N5" s="34"/>
      <c r="O5" s="35"/>
    </row>
    <row r="6" spans="2:15" x14ac:dyDescent="0.2">
      <c r="B6" s="40" t="s">
        <v>16</v>
      </c>
      <c r="C6" s="4" t="s">
        <v>31</v>
      </c>
      <c r="D6" s="28">
        <v>38380</v>
      </c>
      <c r="E6" s="28">
        <f t="shared" ref="E6:E30" ca="1" si="0">TODAY()</f>
        <v>46155</v>
      </c>
      <c r="F6" s="4">
        <f t="shared" ref="F6:F30" ca="1" si="1">DATEDIF(D6,E6,"y")</f>
        <v>21</v>
      </c>
      <c r="G6" s="29" t="str">
        <f t="shared" ref="G6:G30" ca="1" si="2">IF(F6&gt;59, "Super Senior", IF(F6&gt;=50, "Senior", IF(F6&gt;=21, " ", IF(F6&gt;=13, "Junior", "Super Junior"))))</f>
        <v xml:space="preserve"> </v>
      </c>
      <c r="H6" s="30"/>
      <c r="J6" s="23">
        <v>100</v>
      </c>
      <c r="K6" s="23">
        <v>100</v>
      </c>
      <c r="L6" s="23">
        <v>71.650000000000006</v>
      </c>
      <c r="N6" s="36">
        <f t="shared" ref="N6:N30" si="3">(SUM(J6:L6)-MIN(J6,K6,L6))/2</f>
        <v>99.999999999999986</v>
      </c>
      <c r="O6" s="37">
        <f t="shared" ref="O6:O30" si="4">N6/$N$33*100</f>
        <v>101.81571355845919</v>
      </c>
    </row>
    <row r="7" spans="2:15" x14ac:dyDescent="0.2">
      <c r="B7" s="40" t="s">
        <v>50</v>
      </c>
      <c r="C7" s="4" t="s">
        <v>31</v>
      </c>
      <c r="D7" s="28">
        <v>27508</v>
      </c>
      <c r="E7" s="28">
        <f t="shared" ca="1" si="0"/>
        <v>46155</v>
      </c>
      <c r="F7" s="4">
        <f t="shared" ca="1" si="1"/>
        <v>51</v>
      </c>
      <c r="G7" s="29" t="str">
        <f t="shared" ca="1" si="2"/>
        <v>Senior</v>
      </c>
      <c r="H7" s="30"/>
      <c r="J7" s="23">
        <v>99.85</v>
      </c>
      <c r="K7" s="23">
        <v>94.95</v>
      </c>
      <c r="L7" s="23">
        <v>88.88</v>
      </c>
      <c r="N7" s="36">
        <f t="shared" si="3"/>
        <v>97.4</v>
      </c>
      <c r="O7" s="37">
        <f t="shared" si="4"/>
        <v>99.168505005939267</v>
      </c>
    </row>
    <row r="8" spans="2:15" x14ac:dyDescent="0.2">
      <c r="B8" s="40" t="s">
        <v>2</v>
      </c>
      <c r="C8" s="4" t="s">
        <v>32</v>
      </c>
      <c r="D8" s="28">
        <v>36951</v>
      </c>
      <c r="E8" s="28">
        <f t="shared" ca="1" si="0"/>
        <v>46155</v>
      </c>
      <c r="F8" s="4">
        <f t="shared" ca="1" si="1"/>
        <v>25</v>
      </c>
      <c r="G8" s="29" t="str">
        <f t="shared" ca="1" si="2"/>
        <v xml:space="preserve"> </v>
      </c>
      <c r="H8" s="30"/>
      <c r="J8" s="23">
        <v>94.52</v>
      </c>
      <c r="K8" s="23">
        <v>0</v>
      </c>
      <c r="L8" s="23">
        <v>99.98</v>
      </c>
      <c r="N8" s="36">
        <f t="shared" si="3"/>
        <v>97.25</v>
      </c>
      <c r="O8" s="37">
        <f t="shared" si="4"/>
        <v>99.015781435601568</v>
      </c>
    </row>
    <row r="9" spans="2:15" x14ac:dyDescent="0.2">
      <c r="B9" s="40" t="s">
        <v>1</v>
      </c>
      <c r="C9" s="4" t="s">
        <v>31</v>
      </c>
      <c r="D9" s="28">
        <v>27244</v>
      </c>
      <c r="E9" s="28">
        <f t="shared" ca="1" si="0"/>
        <v>46155</v>
      </c>
      <c r="F9" s="4">
        <f t="shared" ca="1" si="1"/>
        <v>51</v>
      </c>
      <c r="G9" s="29" t="str">
        <f t="shared" ca="1" si="2"/>
        <v>Senior</v>
      </c>
      <c r="H9" s="30"/>
      <c r="J9" s="23">
        <v>93.9</v>
      </c>
      <c r="K9" s="23">
        <v>81.650000000000006</v>
      </c>
      <c r="L9" s="23">
        <v>100</v>
      </c>
      <c r="N9" s="36">
        <f t="shared" si="3"/>
        <v>96.95</v>
      </c>
      <c r="O9" s="37">
        <f t="shared" si="4"/>
        <v>98.710334294926199</v>
      </c>
    </row>
    <row r="10" spans="2:15" x14ac:dyDescent="0.2">
      <c r="B10" s="1" t="s">
        <v>3</v>
      </c>
      <c r="C10" s="4" t="s">
        <v>32</v>
      </c>
      <c r="D10" s="28">
        <v>29917</v>
      </c>
      <c r="E10" s="28">
        <f t="shared" ca="1" si="0"/>
        <v>46155</v>
      </c>
      <c r="F10" s="4">
        <f t="shared" ca="1" si="1"/>
        <v>44</v>
      </c>
      <c r="G10" s="29" t="str">
        <f t="shared" ca="1" si="2"/>
        <v xml:space="preserve"> </v>
      </c>
      <c r="H10" s="30" t="s">
        <v>19</v>
      </c>
      <c r="J10" s="23">
        <v>96.06</v>
      </c>
      <c r="K10" s="23">
        <v>0</v>
      </c>
      <c r="L10" s="23">
        <v>88.94</v>
      </c>
      <c r="N10" s="36">
        <f t="shared" si="3"/>
        <v>92.5</v>
      </c>
      <c r="O10" s="37">
        <f t="shared" si="4"/>
        <v>94.179535041574752</v>
      </c>
    </row>
    <row r="11" spans="2:15" x14ac:dyDescent="0.2">
      <c r="B11" s="1" t="s">
        <v>64</v>
      </c>
      <c r="C11" s="4" t="s">
        <v>31</v>
      </c>
      <c r="D11" s="28">
        <v>35169</v>
      </c>
      <c r="E11" s="28">
        <f t="shared" ca="1" si="0"/>
        <v>46155</v>
      </c>
      <c r="F11" s="4">
        <f t="shared" ca="1" si="1"/>
        <v>30</v>
      </c>
      <c r="G11" s="29" t="str">
        <f t="shared" ca="1" si="2"/>
        <v xml:space="preserve"> </v>
      </c>
      <c r="H11" s="30"/>
      <c r="J11" s="23">
        <v>92.2</v>
      </c>
      <c r="K11" s="23">
        <v>0</v>
      </c>
      <c r="L11" s="23">
        <v>91.15</v>
      </c>
      <c r="N11" s="36">
        <f t="shared" si="3"/>
        <v>91.675000000000011</v>
      </c>
      <c r="O11" s="37">
        <f t="shared" si="4"/>
        <v>93.339555404717487</v>
      </c>
    </row>
    <row r="12" spans="2:15" x14ac:dyDescent="0.2">
      <c r="B12" s="1" t="s">
        <v>66</v>
      </c>
      <c r="C12" s="4" t="s">
        <v>31</v>
      </c>
      <c r="D12" s="28">
        <v>29863</v>
      </c>
      <c r="E12" s="28">
        <f t="shared" ca="1" si="0"/>
        <v>46155</v>
      </c>
      <c r="F12" s="4">
        <f t="shared" ca="1" si="1"/>
        <v>44</v>
      </c>
      <c r="G12" s="29" t="str">
        <f t="shared" ca="1" si="2"/>
        <v xml:space="preserve"> </v>
      </c>
      <c r="H12" s="30"/>
      <c r="J12" s="23">
        <v>97.22</v>
      </c>
      <c r="K12" s="23">
        <v>78.06</v>
      </c>
      <c r="L12" s="23">
        <v>74.959999999999994</v>
      </c>
      <c r="N12" s="36">
        <f t="shared" si="3"/>
        <v>87.640000000000015</v>
      </c>
      <c r="O12" s="37">
        <f t="shared" si="4"/>
        <v>89.231291362633655</v>
      </c>
    </row>
    <row r="13" spans="2:15" x14ac:dyDescent="0.2">
      <c r="B13" s="1" t="s">
        <v>33</v>
      </c>
      <c r="C13" s="4" t="s">
        <v>31</v>
      </c>
      <c r="D13" s="28">
        <v>24559</v>
      </c>
      <c r="E13" s="28">
        <f t="shared" ca="1" si="0"/>
        <v>46155</v>
      </c>
      <c r="F13" s="4">
        <f t="shared" ca="1" si="1"/>
        <v>59</v>
      </c>
      <c r="G13" s="29" t="str">
        <f t="shared" ca="1" si="2"/>
        <v>Senior</v>
      </c>
      <c r="H13" s="30"/>
      <c r="J13" s="23">
        <v>56.29</v>
      </c>
      <c r="K13" s="23">
        <v>42.15</v>
      </c>
      <c r="L13" s="23">
        <v>93.69</v>
      </c>
      <c r="N13" s="36">
        <f t="shared" si="3"/>
        <v>74.989999999999995</v>
      </c>
      <c r="O13" s="37">
        <f t="shared" si="4"/>
        <v>76.351603597488548</v>
      </c>
    </row>
    <row r="14" spans="2:15" x14ac:dyDescent="0.2">
      <c r="B14" s="1" t="s">
        <v>11</v>
      </c>
      <c r="C14" s="4" t="s">
        <v>31</v>
      </c>
      <c r="D14" s="28">
        <v>25424</v>
      </c>
      <c r="E14" s="28">
        <f t="shared" ca="1" si="0"/>
        <v>46155</v>
      </c>
      <c r="F14" s="4">
        <f t="shared" ca="1" si="1"/>
        <v>56</v>
      </c>
      <c r="G14" s="29" t="str">
        <f t="shared" ca="1" si="2"/>
        <v>Senior</v>
      </c>
      <c r="H14" s="30"/>
      <c r="J14" s="23">
        <v>69.510000000000005</v>
      </c>
      <c r="K14" s="23">
        <v>0</v>
      </c>
      <c r="L14" s="23">
        <v>77.12</v>
      </c>
      <c r="N14" s="36">
        <f t="shared" si="3"/>
        <v>73.314999999999998</v>
      </c>
      <c r="O14" s="37">
        <f t="shared" si="4"/>
        <v>74.646190395384366</v>
      </c>
    </row>
    <row r="15" spans="2:15" x14ac:dyDescent="0.2">
      <c r="B15" s="1" t="s">
        <v>65</v>
      </c>
      <c r="C15" s="4" t="s">
        <v>31</v>
      </c>
      <c r="D15" s="28">
        <v>27506</v>
      </c>
      <c r="E15" s="28">
        <f t="shared" ca="1" si="0"/>
        <v>46155</v>
      </c>
      <c r="F15" s="4">
        <f t="shared" ca="1" si="1"/>
        <v>51</v>
      </c>
      <c r="G15" s="29" t="str">
        <f t="shared" ca="1" si="2"/>
        <v>Senior</v>
      </c>
      <c r="H15" s="30"/>
      <c r="J15" s="23">
        <v>66.849999999999994</v>
      </c>
      <c r="K15" s="23">
        <v>67.400000000000006</v>
      </c>
      <c r="L15" s="23">
        <v>77.16</v>
      </c>
      <c r="N15" s="36">
        <f t="shared" si="3"/>
        <v>72.28</v>
      </c>
      <c r="O15" s="37">
        <f t="shared" si="4"/>
        <v>73.592397760054311</v>
      </c>
    </row>
    <row r="16" spans="2:15" x14ac:dyDescent="0.2">
      <c r="B16" s="1" t="s">
        <v>35</v>
      </c>
      <c r="C16" s="4" t="s">
        <v>31</v>
      </c>
      <c r="D16" s="28">
        <v>37337</v>
      </c>
      <c r="E16" s="28">
        <f t="shared" ca="1" si="0"/>
        <v>46155</v>
      </c>
      <c r="F16" s="4">
        <f t="shared" ca="1" si="1"/>
        <v>24</v>
      </c>
      <c r="G16" s="29" t="str">
        <f t="shared" ca="1" si="2"/>
        <v xml:space="preserve"> </v>
      </c>
      <c r="H16" s="30" t="s">
        <v>19</v>
      </c>
      <c r="J16" s="23">
        <v>53.63</v>
      </c>
      <c r="K16" s="23">
        <v>47.03</v>
      </c>
      <c r="L16" s="23">
        <v>49.28</v>
      </c>
      <c r="N16" s="36">
        <f t="shared" si="3"/>
        <v>51.454999999999998</v>
      </c>
      <c r="O16" s="37">
        <f t="shared" si="4"/>
        <v>52.389275411505174</v>
      </c>
    </row>
    <row r="17" spans="2:15" x14ac:dyDescent="0.2">
      <c r="B17" s="1" t="s">
        <v>49</v>
      </c>
      <c r="C17" s="4" t="s">
        <v>31</v>
      </c>
      <c r="D17" s="28">
        <v>28019</v>
      </c>
      <c r="E17" s="28">
        <f t="shared" ca="1" si="0"/>
        <v>46155</v>
      </c>
      <c r="F17" s="4">
        <f t="shared" ca="1" si="1"/>
        <v>49</v>
      </c>
      <c r="G17" s="29" t="str">
        <f t="shared" ca="1" si="2"/>
        <v xml:space="preserve"> </v>
      </c>
      <c r="H17" s="30"/>
      <c r="J17" s="23">
        <v>52.19</v>
      </c>
      <c r="K17" s="23">
        <v>0</v>
      </c>
      <c r="L17" s="23">
        <v>42.24</v>
      </c>
      <c r="N17" s="36">
        <f t="shared" si="3"/>
        <v>47.215000000000003</v>
      </c>
      <c r="O17" s="37">
        <f t="shared" si="4"/>
        <v>48.07228915662651</v>
      </c>
    </row>
    <row r="18" spans="2:15" x14ac:dyDescent="0.2">
      <c r="B18" s="1" t="s">
        <v>68</v>
      </c>
      <c r="C18" s="4" t="s">
        <v>31</v>
      </c>
      <c r="D18" s="28"/>
      <c r="E18" s="28">
        <f t="shared" ca="1" si="0"/>
        <v>46155</v>
      </c>
      <c r="F18" s="4">
        <f t="shared" ca="1" si="1"/>
        <v>126</v>
      </c>
      <c r="G18" s="29" t="str">
        <f t="shared" ca="1" si="2"/>
        <v>Super Senior</v>
      </c>
      <c r="H18" s="30"/>
      <c r="J18" s="23">
        <v>0</v>
      </c>
      <c r="K18" s="23">
        <v>88.59</v>
      </c>
      <c r="L18" s="23">
        <v>0</v>
      </c>
      <c r="N18" s="36">
        <f t="shared" si="3"/>
        <v>44.295000000000002</v>
      </c>
      <c r="O18" s="37">
        <f t="shared" si="4"/>
        <v>45.099270320719505</v>
      </c>
    </row>
    <row r="19" spans="2:15" x14ac:dyDescent="0.2">
      <c r="B19" s="1" t="s">
        <v>59</v>
      </c>
      <c r="C19" s="4" t="s">
        <v>31</v>
      </c>
      <c r="D19" s="28">
        <v>27253</v>
      </c>
      <c r="E19" s="28">
        <f t="shared" ca="1" si="0"/>
        <v>46155</v>
      </c>
      <c r="F19" s="4">
        <f t="shared" ca="1" si="1"/>
        <v>51</v>
      </c>
      <c r="G19" s="29" t="str">
        <f t="shared" ca="1" si="2"/>
        <v>Senior</v>
      </c>
      <c r="H19" s="30"/>
      <c r="J19" s="23">
        <v>0</v>
      </c>
      <c r="K19" s="23">
        <v>28.76</v>
      </c>
      <c r="L19" s="23">
        <v>58.62</v>
      </c>
      <c r="N19" s="36">
        <f t="shared" si="3"/>
        <v>43.69</v>
      </c>
      <c r="O19" s="37">
        <f t="shared" si="4"/>
        <v>44.483285253690823</v>
      </c>
    </row>
    <row r="20" spans="2:15" x14ac:dyDescent="0.2">
      <c r="B20" s="1" t="s">
        <v>58</v>
      </c>
      <c r="C20" s="4" t="s">
        <v>31</v>
      </c>
      <c r="D20" s="28">
        <v>34841</v>
      </c>
      <c r="E20" s="28">
        <f t="shared" ca="1" si="0"/>
        <v>46155</v>
      </c>
      <c r="F20" s="4">
        <f t="shared" ca="1" si="1"/>
        <v>30</v>
      </c>
      <c r="G20" s="29" t="str">
        <f t="shared" ca="1" si="2"/>
        <v xml:space="preserve"> </v>
      </c>
      <c r="H20" s="30"/>
      <c r="J20" s="23">
        <v>0</v>
      </c>
      <c r="K20" s="23">
        <v>0</v>
      </c>
      <c r="L20" s="23">
        <v>80.72</v>
      </c>
      <c r="N20" s="36">
        <f t="shared" si="3"/>
        <v>40.36</v>
      </c>
      <c r="O20" s="37">
        <f t="shared" si="4"/>
        <v>41.092821992194132</v>
      </c>
    </row>
    <row r="21" spans="2:15" x14ac:dyDescent="0.2">
      <c r="B21" s="1" t="s">
        <v>36</v>
      </c>
      <c r="C21" s="4" t="s">
        <v>31</v>
      </c>
      <c r="D21" s="28">
        <v>28578</v>
      </c>
      <c r="E21" s="28">
        <f t="shared" ca="1" si="0"/>
        <v>46155</v>
      </c>
      <c r="F21" s="4">
        <f t="shared" ca="1" si="1"/>
        <v>48</v>
      </c>
      <c r="G21" s="29" t="str">
        <f t="shared" ca="1" si="2"/>
        <v xml:space="preserve"> </v>
      </c>
      <c r="H21" s="30" t="s">
        <v>19</v>
      </c>
      <c r="J21" s="23">
        <v>35.25</v>
      </c>
      <c r="K21" s="23">
        <v>12.29</v>
      </c>
      <c r="L21" s="23">
        <v>44.7</v>
      </c>
      <c r="N21" s="36">
        <f t="shared" si="3"/>
        <v>39.975000000000009</v>
      </c>
      <c r="O21" s="37">
        <f t="shared" si="4"/>
        <v>40.70083149499407</v>
      </c>
    </row>
    <row r="22" spans="2:15" x14ac:dyDescent="0.2">
      <c r="B22" s="1" t="s">
        <v>69</v>
      </c>
      <c r="C22" s="4" t="s">
        <v>31</v>
      </c>
      <c r="D22" s="28"/>
      <c r="E22" s="28">
        <f t="shared" ca="1" si="0"/>
        <v>46155</v>
      </c>
      <c r="F22" s="4">
        <f t="shared" ca="1" si="1"/>
        <v>126</v>
      </c>
      <c r="G22" s="29" t="str">
        <f t="shared" ca="1" si="2"/>
        <v>Super Senior</v>
      </c>
      <c r="H22" s="30"/>
      <c r="J22" s="23">
        <v>0</v>
      </c>
      <c r="K22" s="23">
        <v>70.69</v>
      </c>
      <c r="L22" s="23">
        <v>0</v>
      </c>
      <c r="N22" s="36">
        <f t="shared" si="3"/>
        <v>35.344999999999999</v>
      </c>
      <c r="O22" s="37">
        <f t="shared" si="4"/>
        <v>35.986763957237407</v>
      </c>
    </row>
    <row r="23" spans="2:15" x14ac:dyDescent="0.2">
      <c r="B23" s="1" t="s">
        <v>12</v>
      </c>
      <c r="C23" s="4" t="s">
        <v>31</v>
      </c>
      <c r="D23" s="28">
        <v>27760</v>
      </c>
      <c r="E23" s="28">
        <f t="shared" ca="1" si="0"/>
        <v>46155</v>
      </c>
      <c r="F23" s="4">
        <f t="shared" ca="1" si="1"/>
        <v>50</v>
      </c>
      <c r="G23" s="29" t="str">
        <f t="shared" ca="1" si="2"/>
        <v>Senior</v>
      </c>
      <c r="H23" s="30"/>
      <c r="J23" s="23">
        <v>0</v>
      </c>
      <c r="K23" s="23">
        <v>0</v>
      </c>
      <c r="L23" s="23">
        <v>67.540000000000006</v>
      </c>
      <c r="N23" s="36">
        <f t="shared" si="3"/>
        <v>33.770000000000003</v>
      </c>
      <c r="O23" s="37">
        <f t="shared" si="4"/>
        <v>34.383166468691677</v>
      </c>
    </row>
    <row r="24" spans="2:15" x14ac:dyDescent="0.2">
      <c r="B24" s="1" t="s">
        <v>13</v>
      </c>
      <c r="C24" s="4" t="s">
        <v>31</v>
      </c>
      <c r="D24" s="28">
        <v>27310</v>
      </c>
      <c r="E24" s="28">
        <f t="shared" ca="1" si="0"/>
        <v>46155</v>
      </c>
      <c r="F24" s="4">
        <f t="shared" ca="1" si="1"/>
        <v>51</v>
      </c>
      <c r="G24" s="29" t="str">
        <f t="shared" ca="1" si="2"/>
        <v>Senior</v>
      </c>
      <c r="H24" s="30"/>
      <c r="J24" s="23">
        <v>57.35</v>
      </c>
      <c r="K24" s="23">
        <v>0</v>
      </c>
      <c r="L24" s="23">
        <v>0</v>
      </c>
      <c r="N24" s="36">
        <f t="shared" si="3"/>
        <v>28.675000000000001</v>
      </c>
      <c r="O24" s="37">
        <f t="shared" si="4"/>
        <v>29.195655862888177</v>
      </c>
    </row>
    <row r="25" spans="2:15" x14ac:dyDescent="0.2">
      <c r="B25" s="1" t="s">
        <v>72</v>
      </c>
      <c r="C25" s="4" t="s">
        <v>31</v>
      </c>
      <c r="D25" s="28" t="s">
        <v>73</v>
      </c>
      <c r="E25" s="28">
        <f t="shared" ca="1" si="0"/>
        <v>46155</v>
      </c>
      <c r="F25" s="4">
        <f t="shared" ca="1" si="1"/>
        <v>57</v>
      </c>
      <c r="G25" s="29" t="str">
        <f t="shared" ca="1" si="2"/>
        <v>Senior</v>
      </c>
      <c r="H25" s="30"/>
      <c r="J25" s="23">
        <v>55.72</v>
      </c>
      <c r="K25" s="23">
        <v>0</v>
      </c>
      <c r="L25" s="23">
        <v>0</v>
      </c>
      <c r="N25" s="36">
        <f t="shared" si="3"/>
        <v>27.86</v>
      </c>
      <c r="O25" s="37">
        <f t="shared" si="4"/>
        <v>28.365857797386735</v>
      </c>
    </row>
    <row r="26" spans="2:15" x14ac:dyDescent="0.2">
      <c r="B26" s="1" t="s">
        <v>7</v>
      </c>
      <c r="C26" s="4" t="s">
        <v>31</v>
      </c>
      <c r="D26" s="28">
        <v>22837</v>
      </c>
      <c r="E26" s="28">
        <f t="shared" ca="1" si="0"/>
        <v>46155</v>
      </c>
      <c r="F26" s="4">
        <f t="shared" ca="1" si="1"/>
        <v>63</v>
      </c>
      <c r="G26" s="29" t="str">
        <f t="shared" ca="1" si="2"/>
        <v>Super Senior</v>
      </c>
      <c r="H26" s="30"/>
      <c r="J26" s="23">
        <v>0</v>
      </c>
      <c r="K26" s="23">
        <v>38.14</v>
      </c>
      <c r="L26" s="23">
        <v>0</v>
      </c>
      <c r="N26" s="36">
        <f t="shared" si="3"/>
        <v>19.07</v>
      </c>
      <c r="O26" s="37">
        <f t="shared" si="4"/>
        <v>19.416256575598169</v>
      </c>
    </row>
    <row r="27" spans="2:15" x14ac:dyDescent="0.2">
      <c r="B27" s="1" t="s">
        <v>74</v>
      </c>
      <c r="C27" s="4" t="s">
        <v>31</v>
      </c>
      <c r="D27" s="28">
        <v>25258</v>
      </c>
      <c r="E27" s="28">
        <f t="shared" ca="1" si="0"/>
        <v>46155</v>
      </c>
      <c r="F27" s="4">
        <f t="shared" ca="1" si="1"/>
        <v>57</v>
      </c>
      <c r="G27" s="29" t="str">
        <f t="shared" ca="1" si="2"/>
        <v>Senior</v>
      </c>
      <c r="H27" s="30"/>
      <c r="J27" s="23">
        <v>37.74</v>
      </c>
      <c r="K27" s="23">
        <v>0</v>
      </c>
      <c r="L27" s="23">
        <v>0</v>
      </c>
      <c r="N27" s="36">
        <f t="shared" si="3"/>
        <v>18.87</v>
      </c>
      <c r="O27" s="37">
        <f t="shared" si="4"/>
        <v>19.212625148481251</v>
      </c>
    </row>
    <row r="28" spans="2:15" x14ac:dyDescent="0.2">
      <c r="B28" s="1" t="s">
        <v>5</v>
      </c>
      <c r="C28" s="4" t="s">
        <v>31</v>
      </c>
      <c r="D28" s="28">
        <v>27985</v>
      </c>
      <c r="E28" s="28">
        <f t="shared" ca="1" si="0"/>
        <v>46155</v>
      </c>
      <c r="F28" s="4">
        <f t="shared" ca="1" si="1"/>
        <v>49</v>
      </c>
      <c r="G28" s="29" t="str">
        <f t="shared" ca="1" si="2"/>
        <v xml:space="preserve"> </v>
      </c>
      <c r="H28" s="30"/>
      <c r="J28" s="23">
        <v>0</v>
      </c>
      <c r="K28" s="23">
        <v>0</v>
      </c>
      <c r="L28" s="23">
        <v>0</v>
      </c>
      <c r="N28" s="36">
        <f t="shared" si="3"/>
        <v>0</v>
      </c>
      <c r="O28" s="37">
        <f t="shared" si="4"/>
        <v>0</v>
      </c>
    </row>
    <row r="29" spans="2:15" x14ac:dyDescent="0.2">
      <c r="B29" s="1" t="s">
        <v>4</v>
      </c>
      <c r="C29" s="4" t="s">
        <v>31</v>
      </c>
      <c r="D29" s="28">
        <v>26577</v>
      </c>
      <c r="E29" s="28">
        <f t="shared" ca="1" si="0"/>
        <v>46155</v>
      </c>
      <c r="F29" s="4">
        <f t="shared" ca="1" si="1"/>
        <v>53</v>
      </c>
      <c r="G29" s="29" t="str">
        <f t="shared" ca="1" si="2"/>
        <v>Senior</v>
      </c>
      <c r="H29" s="30"/>
      <c r="J29" s="23">
        <v>0</v>
      </c>
      <c r="K29" s="23">
        <v>0</v>
      </c>
      <c r="L29" s="23">
        <v>0</v>
      </c>
      <c r="N29" s="36">
        <f t="shared" si="3"/>
        <v>0</v>
      </c>
      <c r="O29" s="37">
        <f t="shared" si="4"/>
        <v>0</v>
      </c>
    </row>
    <row r="30" spans="2:15" x14ac:dyDescent="0.2">
      <c r="B30" s="1" t="s">
        <v>9</v>
      </c>
      <c r="C30" s="4" t="s">
        <v>31</v>
      </c>
      <c r="D30" s="28">
        <v>38119</v>
      </c>
      <c r="E30" s="28">
        <f t="shared" ca="1" si="0"/>
        <v>46155</v>
      </c>
      <c r="F30" s="4">
        <f t="shared" ca="1" si="1"/>
        <v>22</v>
      </c>
      <c r="G30" s="29" t="str">
        <f t="shared" ca="1" si="2"/>
        <v xml:space="preserve"> </v>
      </c>
      <c r="H30" s="30"/>
      <c r="J30" s="23">
        <v>0</v>
      </c>
      <c r="K30" s="23">
        <v>0</v>
      </c>
      <c r="L30" s="23">
        <v>0</v>
      </c>
      <c r="N30" s="36">
        <f t="shared" si="3"/>
        <v>0</v>
      </c>
      <c r="O30" s="37">
        <f t="shared" si="4"/>
        <v>0</v>
      </c>
    </row>
    <row r="33" spans="2:14" x14ac:dyDescent="0.2">
      <c r="N33" s="38" cm="1">
        <f t="array" ref="N33">AVERAGE(LARGE($N$6:$N$30,{1,2,3}))</f>
        <v>98.216666666666654</v>
      </c>
    </row>
    <row r="34" spans="2:14" x14ac:dyDescent="0.2">
      <c r="N34" s="39" t="s">
        <v>78</v>
      </c>
    </row>
    <row r="38" spans="2:14" x14ac:dyDescent="0.2">
      <c r="H38"/>
      <c r="I38" s="2"/>
      <c r="L38"/>
    </row>
    <row r="42" spans="2:14" x14ac:dyDescent="0.2">
      <c r="J42" s="3"/>
      <c r="K42" s="3"/>
      <c r="L42" s="3"/>
    </row>
    <row r="45" spans="2:14" x14ac:dyDescent="0.2">
      <c r="B45" s="5"/>
      <c r="C45" s="5"/>
      <c r="D45" s="5"/>
      <c r="E45" s="5"/>
      <c r="F45" s="5"/>
      <c r="G45" s="5"/>
      <c r="H45" s="5"/>
    </row>
    <row r="46" spans="2:14" x14ac:dyDescent="0.2">
      <c r="B46" s="5"/>
      <c r="C46" s="5"/>
      <c r="D46" s="5"/>
      <c r="E46" s="5"/>
      <c r="F46" s="5"/>
      <c r="G46" s="5"/>
      <c r="H46" s="5"/>
    </row>
    <row r="47" spans="2:14" x14ac:dyDescent="0.2">
      <c r="B47" s="5"/>
      <c r="C47" s="5"/>
      <c r="D47" s="5"/>
      <c r="E47" s="5"/>
      <c r="F47" s="5"/>
      <c r="G47" s="5"/>
      <c r="H47" s="5"/>
    </row>
    <row r="48" spans="2:14" x14ac:dyDescent="0.2">
      <c r="B48" s="5"/>
      <c r="C48" s="5"/>
      <c r="D48" s="5"/>
      <c r="E48" s="5"/>
      <c r="F48" s="5"/>
      <c r="G48" s="5"/>
      <c r="H48" s="5"/>
    </row>
    <row r="49" spans="2:8" x14ac:dyDescent="0.2">
      <c r="B49" s="5"/>
      <c r="C49" s="5"/>
      <c r="D49" s="5"/>
      <c r="E49" s="5"/>
      <c r="F49" s="5"/>
      <c r="G49" s="5"/>
      <c r="H49" s="5"/>
    </row>
    <row r="50" spans="2:8" x14ac:dyDescent="0.2">
      <c r="B50" s="5"/>
      <c r="C50" s="5"/>
      <c r="D50" s="5"/>
      <c r="E50" s="5"/>
      <c r="F50" s="5"/>
      <c r="G50" s="5"/>
      <c r="H50" s="5"/>
    </row>
    <row r="51" spans="2:8" x14ac:dyDescent="0.2">
      <c r="B51" s="5"/>
      <c r="C51" s="5"/>
      <c r="D51" s="5"/>
      <c r="E51" s="5"/>
      <c r="F51" s="5"/>
      <c r="G51" s="5"/>
      <c r="H51" s="5"/>
    </row>
    <row r="52" spans="2:8" x14ac:dyDescent="0.2">
      <c r="B52" s="5"/>
      <c r="C52" s="5"/>
      <c r="D52" s="5"/>
      <c r="E52" s="5"/>
      <c r="F52" s="5"/>
      <c r="G52" s="5"/>
      <c r="H52" s="5"/>
    </row>
    <row r="53" spans="2:8" x14ac:dyDescent="0.2">
      <c r="B53" s="5"/>
      <c r="C53" s="5"/>
      <c r="D53" s="5"/>
      <c r="E53" s="5"/>
      <c r="F53" s="5"/>
      <c r="G53" s="5"/>
      <c r="H53" s="5"/>
    </row>
    <row r="54" spans="2:8" x14ac:dyDescent="0.2">
      <c r="B54" s="5"/>
      <c r="C54" s="5"/>
      <c r="D54" s="5"/>
      <c r="E54" s="5"/>
      <c r="F54" s="5"/>
      <c r="G54" s="5"/>
      <c r="H54" s="5"/>
    </row>
    <row r="55" spans="2:8" x14ac:dyDescent="0.2">
      <c r="B55" s="5"/>
      <c r="C55" s="5"/>
      <c r="D55" s="5"/>
      <c r="E55" s="5"/>
      <c r="F55" s="5"/>
      <c r="G55" s="5"/>
      <c r="H55" s="5"/>
    </row>
  </sheetData>
  <autoFilter ref="B5:O30" xr:uid="{2AAB9E88-1826-2945-8A07-2CD3A4D0A7C9}">
    <sortState xmlns:xlrd2="http://schemas.microsoft.com/office/spreadsheetml/2017/richdata2" ref="B6:O30">
      <sortCondition descending="1" ref="O5:O30"/>
    </sortState>
  </autoFilter>
  <mergeCells count="5">
    <mergeCell ref="N2:O2"/>
    <mergeCell ref="N3:N4"/>
    <mergeCell ref="O3:O4"/>
    <mergeCell ref="G4:H4"/>
    <mergeCell ref="J2:L2"/>
  </mergeCells>
  <conditionalFormatting sqref="F6:F30">
    <cfRule type="cellIs" dxfId="25" priority="12" operator="lessThan">
      <formula>14</formula>
    </cfRule>
    <cfRule type="cellIs" dxfId="24" priority="13" stopIfTrue="1" operator="greaterThan">
      <formula>59</formula>
    </cfRule>
    <cfRule type="cellIs" dxfId="23" priority="14" stopIfTrue="1" operator="between">
      <formula>50</formula>
      <formula>59</formula>
    </cfRule>
    <cfRule type="cellIs" dxfId="22" priority="15" operator="between">
      <formula>14</formula>
      <formula>21</formula>
    </cfRule>
  </conditionalFormatting>
  <conditionalFormatting sqref="G6:G30">
    <cfRule type="cellIs" dxfId="21" priority="7" operator="equal">
      <formula>"Super Junior"</formula>
    </cfRule>
    <cfRule type="cellIs" dxfId="20" priority="8" stopIfTrue="1" operator="equal">
      <formula>"Super Senior"</formula>
    </cfRule>
    <cfRule type="cellIs" dxfId="19" priority="9" operator="equal">
      <formula>"Senior"</formula>
    </cfRule>
    <cfRule type="cellIs" dxfId="18" priority="10" operator="equal">
      <formula>"Junior"</formula>
    </cfRule>
  </conditionalFormatting>
  <conditionalFormatting sqref="H6:H30">
    <cfRule type="cellIs" dxfId="17" priority="11" operator="equal">
      <formula>"Lady"</formula>
    </cfRule>
  </conditionalFormatting>
  <conditionalFormatting sqref="J6:L30">
    <cfRule type="cellIs" dxfId="16" priority="16" stopIfTrue="1" operator="equal">
      <formula>0</formula>
    </cfRule>
  </conditionalFormatting>
  <conditionalFormatting sqref="N33">
    <cfRule type="cellIs" dxfId="15" priority="1" stopIfTrue="1" operator="equal">
      <formula>0</formula>
    </cfRule>
    <cfRule type="cellIs" dxfId="14" priority="2" operator="lessThan">
      <formula>74.99</formula>
    </cfRule>
  </conditionalFormatting>
  <conditionalFormatting sqref="O6:O30">
    <cfRule type="cellIs" dxfId="13" priority="4" stopIfTrue="1" operator="lessThan">
      <formula>75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9F309F-A667-D74A-A2F6-DAF468073228}">
  <dimension ref="B2:O26"/>
  <sheetViews>
    <sheetView zoomScale="120" zoomScaleNormal="120" workbookViewId="0">
      <selection activeCell="B7" sqref="B7"/>
    </sheetView>
  </sheetViews>
  <sheetFormatPr baseColWidth="10" defaultColWidth="10.83203125" defaultRowHeight="15" x14ac:dyDescent="0.2"/>
  <cols>
    <col min="1" max="1" width="5" customWidth="1"/>
    <col min="2" max="2" width="23.5" style="2" customWidth="1"/>
    <col min="3" max="3" width="9.1640625" style="2" customWidth="1"/>
    <col min="4" max="4" width="11.5" style="2" hidden="1" customWidth="1"/>
    <col min="5" max="5" width="0.33203125" style="2" hidden="1" customWidth="1"/>
    <col min="6" max="6" width="9.1640625" style="2" hidden="1" customWidth="1"/>
    <col min="7" max="7" width="14.6640625" style="2" customWidth="1"/>
    <col min="8" max="8" width="7.5" style="2" customWidth="1"/>
    <col min="9" max="9" width="2" customWidth="1"/>
    <col min="10" max="12" width="16.5" style="2" customWidth="1"/>
    <col min="13" max="13" width="5.33203125" customWidth="1"/>
    <col min="14" max="14" width="12" customWidth="1"/>
    <col min="15" max="15" width="11.6640625" customWidth="1"/>
  </cols>
  <sheetData>
    <row r="2" spans="2:15" ht="28" customHeight="1" x14ac:dyDescent="0.2">
      <c r="B2" s="6" t="s">
        <v>15</v>
      </c>
      <c r="C2" s="6"/>
      <c r="D2" s="6"/>
      <c r="E2" s="6"/>
      <c r="F2" s="6"/>
      <c r="G2" s="6"/>
      <c r="H2" s="6"/>
      <c r="J2" s="49" t="s">
        <v>57</v>
      </c>
      <c r="K2" s="49"/>
      <c r="L2" s="49"/>
      <c r="N2" s="41" t="s">
        <v>75</v>
      </c>
      <c r="O2" s="42"/>
    </row>
    <row r="3" spans="2:15" ht="15" customHeight="1" x14ac:dyDescent="0.2">
      <c r="J3" s="24">
        <v>1</v>
      </c>
      <c r="K3" s="24">
        <v>2</v>
      </c>
      <c r="L3" s="24">
        <v>3</v>
      </c>
      <c r="N3" s="43" t="s">
        <v>77</v>
      </c>
      <c r="O3" s="45" t="s">
        <v>76</v>
      </c>
    </row>
    <row r="4" spans="2:15" ht="48" customHeight="1" x14ac:dyDescent="0.2">
      <c r="B4" s="25" t="s">
        <v>0</v>
      </c>
      <c r="C4" s="26" t="s">
        <v>51</v>
      </c>
      <c r="D4" s="27" t="s">
        <v>52</v>
      </c>
      <c r="E4" s="27" t="s">
        <v>53</v>
      </c>
      <c r="F4" s="27" t="s">
        <v>54</v>
      </c>
      <c r="G4" s="47" t="s">
        <v>55</v>
      </c>
      <c r="H4" s="48"/>
      <c r="J4" s="33" t="s">
        <v>71</v>
      </c>
      <c r="K4" s="33" t="s">
        <v>67</v>
      </c>
      <c r="L4" s="33" t="s">
        <v>56</v>
      </c>
      <c r="N4" s="44"/>
      <c r="O4" s="46"/>
    </row>
    <row r="5" spans="2:15" x14ac:dyDescent="0.2">
      <c r="B5" s="32"/>
      <c r="C5" s="32"/>
      <c r="D5" s="32"/>
      <c r="E5" s="32"/>
      <c r="F5" s="32"/>
      <c r="G5" s="32"/>
      <c r="H5" s="32"/>
      <c r="J5" s="31">
        <v>46131</v>
      </c>
      <c r="K5" s="31">
        <v>45828</v>
      </c>
      <c r="L5" s="31">
        <v>45828</v>
      </c>
      <c r="N5" s="34"/>
      <c r="O5" s="35"/>
    </row>
    <row r="6" spans="2:15" x14ac:dyDescent="0.2">
      <c r="B6" s="1" t="s">
        <v>10</v>
      </c>
      <c r="C6" s="4" t="s">
        <v>32</v>
      </c>
      <c r="D6" s="28">
        <v>25841</v>
      </c>
      <c r="E6" s="28">
        <f t="shared" ref="E6:E15" ca="1" si="0">TODAY()</f>
        <v>46155</v>
      </c>
      <c r="F6" s="4">
        <f t="shared" ref="F6:F15" ca="1" si="1">DATEDIF(D6,E6,"y")</f>
        <v>55</v>
      </c>
      <c r="G6" s="29" t="str">
        <f t="shared" ref="G6:G15" ca="1" si="2">IF(F6&gt;59, "Super Senior", IF(F6&gt;=50, "Senior", IF(F6&gt;=21, " ", IF(F6&gt;=13, "Junior", "Super Junior"))))</f>
        <v>Senior</v>
      </c>
      <c r="H6" s="30"/>
      <c r="J6" s="23">
        <v>100</v>
      </c>
      <c r="K6" s="23">
        <v>100</v>
      </c>
      <c r="L6" s="23">
        <v>93.71</v>
      </c>
      <c r="N6" s="36">
        <f t="shared" ref="N6:N15" si="3">(SUM(J6:L6)-MIN(J6,K6,L6))/2</f>
        <v>100</v>
      </c>
      <c r="O6" s="37">
        <f t="shared" ref="O6:O15" si="4">N6/$N$18*100</f>
        <v>112.65067027148812</v>
      </c>
    </row>
    <row r="7" spans="2:15" x14ac:dyDescent="0.2">
      <c r="B7" s="40" t="s">
        <v>8</v>
      </c>
      <c r="C7" s="4" t="s">
        <v>32</v>
      </c>
      <c r="D7" s="28">
        <v>27254</v>
      </c>
      <c r="E7" s="28">
        <f t="shared" ca="1" si="0"/>
        <v>46155</v>
      </c>
      <c r="F7" s="4">
        <f t="shared" ca="1" si="1"/>
        <v>51</v>
      </c>
      <c r="G7" s="29" t="str">
        <f t="shared" ca="1" si="2"/>
        <v>Senior</v>
      </c>
      <c r="H7" s="30"/>
      <c r="J7" s="23">
        <v>95.04</v>
      </c>
      <c r="K7" s="23">
        <v>0</v>
      </c>
      <c r="L7" s="23">
        <v>100</v>
      </c>
      <c r="N7" s="36">
        <f t="shared" si="3"/>
        <v>97.52000000000001</v>
      </c>
      <c r="O7" s="37">
        <f t="shared" si="4"/>
        <v>109.85693364875522</v>
      </c>
    </row>
    <row r="8" spans="2:15" x14ac:dyDescent="0.2">
      <c r="B8" s="1" t="s">
        <v>61</v>
      </c>
      <c r="C8" s="4" t="s">
        <v>31</v>
      </c>
      <c r="D8" s="28">
        <v>38216</v>
      </c>
      <c r="E8" s="28">
        <f t="shared" ca="1" si="0"/>
        <v>46155</v>
      </c>
      <c r="F8" s="4">
        <f t="shared" ca="1" si="1"/>
        <v>21</v>
      </c>
      <c r="G8" s="29" t="str">
        <f t="shared" ca="1" si="2"/>
        <v xml:space="preserve"> </v>
      </c>
      <c r="H8" s="30"/>
      <c r="J8" s="23">
        <v>0</v>
      </c>
      <c r="K8" s="23">
        <v>68.11</v>
      </c>
      <c r="L8" s="23">
        <v>69.47</v>
      </c>
      <c r="N8" s="36">
        <f t="shared" si="3"/>
        <v>68.789999999999992</v>
      </c>
      <c r="O8" s="37">
        <f t="shared" si="4"/>
        <v>77.492396079756659</v>
      </c>
    </row>
    <row r="9" spans="2:15" x14ac:dyDescent="0.2">
      <c r="B9" s="1" t="s">
        <v>62</v>
      </c>
      <c r="C9" s="4" t="s">
        <v>31</v>
      </c>
      <c r="D9" s="28">
        <v>29589</v>
      </c>
      <c r="E9" s="28">
        <f t="shared" ca="1" si="0"/>
        <v>46155</v>
      </c>
      <c r="F9" s="4">
        <f t="shared" ca="1" si="1"/>
        <v>45</v>
      </c>
      <c r="G9" s="29" t="str">
        <f t="shared" ca="1" si="2"/>
        <v xml:space="preserve"> </v>
      </c>
      <c r="H9" s="30"/>
      <c r="J9" s="23">
        <v>40.44</v>
      </c>
      <c r="K9" s="23">
        <v>46.54</v>
      </c>
      <c r="L9" s="23">
        <v>49.06</v>
      </c>
      <c r="N9" s="36">
        <f t="shared" si="3"/>
        <v>47.8</v>
      </c>
      <c r="O9" s="37">
        <f t="shared" si="4"/>
        <v>53.847020389771316</v>
      </c>
    </row>
    <row r="10" spans="2:15" x14ac:dyDescent="0.2">
      <c r="B10" s="1" t="s">
        <v>60</v>
      </c>
      <c r="C10" s="4" t="s">
        <v>31</v>
      </c>
      <c r="D10" s="28">
        <v>31265</v>
      </c>
      <c r="E10" s="28">
        <f t="shared" ca="1" si="0"/>
        <v>46155</v>
      </c>
      <c r="F10" s="4">
        <f t="shared" ca="1" si="1"/>
        <v>40</v>
      </c>
      <c r="G10" s="29" t="str">
        <f t="shared" ca="1" si="2"/>
        <v xml:space="preserve"> </v>
      </c>
      <c r="H10" s="30"/>
      <c r="J10" s="23">
        <v>0</v>
      </c>
      <c r="K10" s="23">
        <v>0</v>
      </c>
      <c r="L10" s="23">
        <v>75.53</v>
      </c>
      <c r="N10" s="36">
        <f t="shared" si="3"/>
        <v>37.765000000000001</v>
      </c>
      <c r="O10" s="37">
        <f t="shared" si="4"/>
        <v>42.542525628027491</v>
      </c>
    </row>
    <row r="11" spans="2:15" x14ac:dyDescent="0.2">
      <c r="B11" s="1" t="s">
        <v>70</v>
      </c>
      <c r="C11" s="4" t="s">
        <v>31</v>
      </c>
      <c r="D11" s="28"/>
      <c r="E11" s="28">
        <f t="shared" ca="1" si="0"/>
        <v>46155</v>
      </c>
      <c r="F11" s="4">
        <f t="shared" ca="1" si="1"/>
        <v>126</v>
      </c>
      <c r="G11" s="29" t="str">
        <f t="shared" ca="1" si="2"/>
        <v>Super Senior</v>
      </c>
      <c r="H11" s="30"/>
      <c r="J11" s="23">
        <v>0</v>
      </c>
      <c r="K11" s="23">
        <v>52.15</v>
      </c>
      <c r="L11" s="23">
        <v>0</v>
      </c>
      <c r="N11" s="36">
        <f t="shared" si="3"/>
        <v>26.074999999999999</v>
      </c>
      <c r="O11" s="37">
        <f t="shared" si="4"/>
        <v>29.373662273290524</v>
      </c>
    </row>
    <row r="12" spans="2:15" x14ac:dyDescent="0.2">
      <c r="B12" s="1" t="s">
        <v>63</v>
      </c>
      <c r="C12" s="4" t="s">
        <v>31</v>
      </c>
      <c r="D12" s="28">
        <v>24192</v>
      </c>
      <c r="E12" s="28">
        <f t="shared" ca="1" si="0"/>
        <v>46155</v>
      </c>
      <c r="F12" s="4">
        <f t="shared" ca="1" si="1"/>
        <v>60</v>
      </c>
      <c r="G12" s="29" t="str">
        <f t="shared" ca="1" si="2"/>
        <v>Super Senior</v>
      </c>
      <c r="H12" s="30"/>
      <c r="J12" s="23">
        <v>0</v>
      </c>
      <c r="K12" s="23">
        <v>0</v>
      </c>
      <c r="L12" s="23">
        <v>32.65</v>
      </c>
      <c r="N12" s="36">
        <f t="shared" si="3"/>
        <v>16.324999999999999</v>
      </c>
      <c r="O12" s="37">
        <f t="shared" si="4"/>
        <v>18.390221921820434</v>
      </c>
    </row>
    <row r="13" spans="2:15" x14ac:dyDescent="0.2">
      <c r="B13" s="1" t="s">
        <v>6</v>
      </c>
      <c r="C13" s="4" t="s">
        <v>31</v>
      </c>
      <c r="D13" s="28">
        <v>24417</v>
      </c>
      <c r="E13" s="28">
        <f t="shared" ca="1" si="0"/>
        <v>46155</v>
      </c>
      <c r="F13" s="4">
        <f t="shared" ca="1" si="1"/>
        <v>59</v>
      </c>
      <c r="G13" s="29" t="str">
        <f t="shared" ca="1" si="2"/>
        <v>Senior</v>
      </c>
      <c r="H13" s="30"/>
      <c r="J13" s="23">
        <v>0</v>
      </c>
      <c r="K13" s="23">
        <v>0</v>
      </c>
      <c r="L13" s="23">
        <v>0</v>
      </c>
      <c r="N13" s="36">
        <f t="shared" si="3"/>
        <v>0</v>
      </c>
      <c r="O13" s="37">
        <f t="shared" si="4"/>
        <v>0</v>
      </c>
    </row>
    <row r="14" spans="2:15" x14ac:dyDescent="0.2">
      <c r="B14" s="1" t="s">
        <v>34</v>
      </c>
      <c r="C14" s="4" t="s">
        <v>31</v>
      </c>
      <c r="D14" s="28">
        <v>25519</v>
      </c>
      <c r="E14" s="28">
        <f t="shared" ca="1" si="0"/>
        <v>46155</v>
      </c>
      <c r="F14" s="4">
        <f t="shared" ca="1" si="1"/>
        <v>56</v>
      </c>
      <c r="G14" s="29" t="str">
        <f t="shared" ca="1" si="2"/>
        <v>Senior</v>
      </c>
      <c r="H14" s="30"/>
      <c r="J14" s="23">
        <v>0</v>
      </c>
      <c r="K14" s="23">
        <v>0</v>
      </c>
      <c r="L14" s="23">
        <v>0</v>
      </c>
      <c r="N14" s="36">
        <f t="shared" si="3"/>
        <v>0</v>
      </c>
      <c r="O14" s="37">
        <f t="shared" si="4"/>
        <v>0</v>
      </c>
    </row>
    <row r="15" spans="2:15" x14ac:dyDescent="0.2">
      <c r="B15" s="1" t="s">
        <v>13</v>
      </c>
      <c r="C15" s="4" t="s">
        <v>31</v>
      </c>
      <c r="D15" s="28">
        <v>27310</v>
      </c>
      <c r="E15" s="28">
        <f t="shared" ca="1" si="0"/>
        <v>46155</v>
      </c>
      <c r="F15" s="4">
        <f t="shared" ca="1" si="1"/>
        <v>51</v>
      </c>
      <c r="G15" s="29" t="str">
        <f t="shared" ca="1" si="2"/>
        <v>Senior</v>
      </c>
      <c r="H15" s="30"/>
      <c r="J15" s="23">
        <v>0</v>
      </c>
      <c r="K15" s="23">
        <v>0</v>
      </c>
      <c r="L15" s="23">
        <v>0</v>
      </c>
      <c r="N15" s="36">
        <f t="shared" si="3"/>
        <v>0</v>
      </c>
      <c r="O15" s="37">
        <f t="shared" si="4"/>
        <v>0</v>
      </c>
    </row>
    <row r="16" spans="2:15" x14ac:dyDescent="0.2">
      <c r="B16" s="5"/>
      <c r="C16" s="5"/>
      <c r="D16" s="5"/>
      <c r="E16" s="5"/>
      <c r="F16" s="5"/>
      <c r="G16" s="5"/>
      <c r="H16" s="5"/>
    </row>
    <row r="17" spans="2:14" x14ac:dyDescent="0.2">
      <c r="B17" s="5"/>
      <c r="C17" s="5"/>
      <c r="D17" s="5"/>
      <c r="E17" s="5"/>
      <c r="F17" s="5"/>
      <c r="G17" s="5"/>
      <c r="H17" s="5"/>
    </row>
    <row r="18" spans="2:14" x14ac:dyDescent="0.2">
      <c r="B18" s="5"/>
      <c r="C18" s="5"/>
      <c r="D18" s="5"/>
      <c r="E18" s="5"/>
      <c r="F18" s="5"/>
      <c r="G18" s="5"/>
      <c r="H18" s="5"/>
      <c r="N18" s="38" cm="1">
        <f t="array" ref="N18">AVERAGE(LARGE($N$6:$N$15,{1,2,3}))</f>
        <v>88.77</v>
      </c>
    </row>
    <row r="19" spans="2:14" x14ac:dyDescent="0.2">
      <c r="B19" s="5"/>
      <c r="C19" s="5"/>
      <c r="D19" s="5"/>
      <c r="E19" s="5"/>
      <c r="F19" s="5"/>
      <c r="G19" s="5"/>
      <c r="H19" s="5"/>
      <c r="N19" s="39" t="s">
        <v>78</v>
      </c>
    </row>
    <row r="20" spans="2:14" x14ac:dyDescent="0.2">
      <c r="B20" s="5"/>
      <c r="C20" s="5"/>
      <c r="D20" s="5"/>
      <c r="E20" s="5"/>
      <c r="F20" s="5"/>
      <c r="G20" s="5"/>
      <c r="H20" s="5"/>
    </row>
    <row r="21" spans="2:14" x14ac:dyDescent="0.2">
      <c r="B21" s="5"/>
      <c r="C21" s="5"/>
      <c r="D21" s="5"/>
      <c r="E21" s="5"/>
      <c r="F21" s="5"/>
      <c r="G21" s="5"/>
      <c r="H21" s="5"/>
    </row>
    <row r="22" spans="2:14" x14ac:dyDescent="0.2">
      <c r="B22" s="5"/>
      <c r="C22" s="5"/>
      <c r="D22" s="5"/>
      <c r="E22" s="5"/>
      <c r="F22" s="5"/>
      <c r="G22" s="5"/>
      <c r="H22" s="5"/>
    </row>
    <row r="23" spans="2:14" x14ac:dyDescent="0.2">
      <c r="B23" s="5"/>
      <c r="C23" s="5"/>
      <c r="D23" s="5"/>
      <c r="E23" s="5"/>
      <c r="F23" s="5"/>
      <c r="G23" s="5"/>
      <c r="H23" s="5"/>
    </row>
    <row r="24" spans="2:14" x14ac:dyDescent="0.2">
      <c r="B24" s="5"/>
      <c r="C24" s="5"/>
      <c r="D24" s="5"/>
      <c r="E24" s="5"/>
      <c r="F24" s="5"/>
      <c r="G24" s="5"/>
      <c r="H24" s="5"/>
    </row>
    <row r="25" spans="2:14" x14ac:dyDescent="0.2">
      <c r="B25" s="5"/>
      <c r="C25" s="5"/>
      <c r="D25" s="5"/>
      <c r="E25" s="5"/>
      <c r="F25" s="5"/>
      <c r="G25" s="5"/>
      <c r="H25" s="5"/>
    </row>
    <row r="26" spans="2:14" x14ac:dyDescent="0.2">
      <c r="B26" s="5"/>
      <c r="C26" s="5"/>
      <c r="D26" s="5"/>
      <c r="E26" s="5"/>
      <c r="F26" s="5"/>
      <c r="G26" s="5"/>
      <c r="H26" s="5"/>
    </row>
  </sheetData>
  <autoFilter ref="B5:L13" xr:uid="{2AAB9E88-1826-2945-8A07-2CD3A4D0A7C9}"/>
  <mergeCells count="5">
    <mergeCell ref="N2:O2"/>
    <mergeCell ref="N3:N4"/>
    <mergeCell ref="O3:O4"/>
    <mergeCell ref="J2:L2"/>
    <mergeCell ref="G4:H4"/>
  </mergeCells>
  <conditionalFormatting sqref="F6:F15">
    <cfRule type="cellIs" dxfId="12" priority="22" operator="lessThan">
      <formula>14</formula>
    </cfRule>
    <cfRule type="cellIs" dxfId="11" priority="23" stopIfTrue="1" operator="greaterThan">
      <formula>59</formula>
    </cfRule>
    <cfRule type="cellIs" dxfId="10" priority="24" stopIfTrue="1" operator="between">
      <formula>50</formula>
      <formula>59</formula>
    </cfRule>
    <cfRule type="cellIs" dxfId="9" priority="25" operator="between">
      <formula>14</formula>
      <formula>21</formula>
    </cfRule>
  </conditionalFormatting>
  <conditionalFormatting sqref="G6:G15">
    <cfRule type="cellIs" dxfId="8" priority="17" operator="equal">
      <formula>"Super Junior"</formula>
    </cfRule>
    <cfRule type="cellIs" dxfId="7" priority="18" stopIfTrue="1" operator="equal">
      <formula>"Super Senior"</formula>
    </cfRule>
    <cfRule type="cellIs" dxfId="6" priority="19" operator="equal">
      <formula>"Senior"</formula>
    </cfRule>
    <cfRule type="cellIs" dxfId="5" priority="20" operator="equal">
      <formula>"Junior"</formula>
    </cfRule>
  </conditionalFormatting>
  <conditionalFormatting sqref="H6:H15">
    <cfRule type="cellIs" dxfId="4" priority="21" operator="equal">
      <formula>"Lady"</formula>
    </cfRule>
  </conditionalFormatting>
  <conditionalFormatting sqref="J6:L15">
    <cfRule type="cellIs" dxfId="3" priority="10" stopIfTrue="1" operator="equal">
      <formula>0</formula>
    </cfRule>
  </conditionalFormatting>
  <conditionalFormatting sqref="N18">
    <cfRule type="cellIs" dxfId="2" priority="1" stopIfTrue="1" operator="equal">
      <formula>0</formula>
    </cfRule>
    <cfRule type="cellIs" dxfId="1" priority="2" operator="lessThan">
      <formula>74.99</formula>
    </cfRule>
  </conditionalFormatting>
  <conditionalFormatting sqref="O6:O15">
    <cfRule type="cellIs" dxfId="0" priority="3" stopIfTrue="1" operator="lessThan">
      <formula>75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923975-19C6-7F4F-850F-EE8330D2ACEC}">
  <dimension ref="B2:Q68"/>
  <sheetViews>
    <sheetView zoomScaleNormal="100" workbookViewId="0">
      <selection activeCell="F12" sqref="F12"/>
    </sheetView>
  </sheetViews>
  <sheetFormatPr baseColWidth="10" defaultColWidth="10.83203125" defaultRowHeight="15" x14ac:dyDescent="0.2"/>
  <cols>
    <col min="2" max="2" width="10.6640625" customWidth="1"/>
    <col min="3" max="3" width="27" style="7" customWidth="1"/>
    <col min="4" max="4" width="24" customWidth="1"/>
    <col min="5" max="5" width="12.5" customWidth="1"/>
    <col min="6" max="6" width="24.33203125" customWidth="1"/>
    <col min="7" max="7" width="24.5" customWidth="1"/>
  </cols>
  <sheetData>
    <row r="2" spans="2:17" s="8" customFormat="1" ht="59" customHeight="1" x14ac:dyDescent="0.55000000000000004">
      <c r="C2" s="10" t="s">
        <v>27</v>
      </c>
      <c r="D2" s="9"/>
    </row>
    <row r="3" spans="2:17" s="8" customFormat="1" ht="78" customHeight="1" x14ac:dyDescent="0.3">
      <c r="B3" s="11"/>
      <c r="C3" s="12">
        <v>2024</v>
      </c>
      <c r="L3" s="13"/>
      <c r="M3" s="13"/>
      <c r="N3" s="13"/>
      <c r="O3" s="13"/>
      <c r="P3" s="13"/>
      <c r="Q3" s="13"/>
    </row>
    <row r="4" spans="2:17" s="17" customFormat="1" ht="25" customHeight="1" x14ac:dyDescent="0.2">
      <c r="B4" s="14"/>
      <c r="C4" s="15" t="s">
        <v>79</v>
      </c>
      <c r="D4" s="16"/>
    </row>
    <row r="5" spans="2:17" s="8" customFormat="1" ht="25" customHeight="1" x14ac:dyDescent="0.2">
      <c r="B5" s="11"/>
      <c r="C5" s="18" t="s">
        <v>14</v>
      </c>
      <c r="D5" s="19" t="s">
        <v>43</v>
      </c>
      <c r="J5" s="13"/>
      <c r="K5" s="13"/>
      <c r="L5" s="13"/>
      <c r="M5" s="13"/>
      <c r="N5" s="13"/>
      <c r="O5" s="13"/>
    </row>
    <row r="6" spans="2:17" s="8" customFormat="1" ht="25" customHeight="1" x14ac:dyDescent="0.2">
      <c r="B6" s="20" t="s">
        <v>39</v>
      </c>
      <c r="C6" s="21" t="s">
        <v>16</v>
      </c>
      <c r="D6" s="21"/>
      <c r="J6" s="13"/>
      <c r="K6" s="13"/>
      <c r="L6" s="13"/>
      <c r="M6" s="13"/>
      <c r="N6" s="13"/>
      <c r="O6" s="13"/>
    </row>
    <row r="7" spans="2:17" s="8" customFormat="1" ht="25" customHeight="1" x14ac:dyDescent="0.2">
      <c r="B7" s="20" t="s">
        <v>40</v>
      </c>
      <c r="C7" s="21" t="s">
        <v>50</v>
      </c>
      <c r="D7" s="21"/>
      <c r="J7" s="13"/>
      <c r="K7" s="13"/>
      <c r="L7" s="13"/>
      <c r="M7" s="13"/>
      <c r="N7" s="13"/>
      <c r="O7" s="13"/>
    </row>
    <row r="8" spans="2:17" s="8" customFormat="1" ht="25" customHeight="1" x14ac:dyDescent="0.2">
      <c r="B8" s="20" t="s">
        <v>41</v>
      </c>
      <c r="C8" s="21" t="s">
        <v>2</v>
      </c>
      <c r="D8" s="21"/>
      <c r="J8" s="13"/>
      <c r="K8" s="13"/>
      <c r="L8" s="13"/>
      <c r="M8" s="13"/>
      <c r="N8" s="13"/>
      <c r="O8" s="13"/>
    </row>
    <row r="9" spans="2:17" s="8" customFormat="1" ht="25" customHeight="1" x14ac:dyDescent="0.2">
      <c r="B9" s="20" t="s">
        <v>42</v>
      </c>
      <c r="C9" s="21" t="s">
        <v>1</v>
      </c>
      <c r="D9" s="21"/>
      <c r="J9" s="13"/>
      <c r="K9" s="13"/>
      <c r="L9" s="13"/>
      <c r="M9" s="13"/>
      <c r="N9" s="13"/>
      <c r="O9" s="13"/>
    </row>
    <row r="10" spans="2:17" s="8" customFormat="1" ht="78" customHeight="1" x14ac:dyDescent="0.3">
      <c r="B10" s="11"/>
      <c r="C10" s="12">
        <v>2023</v>
      </c>
      <c r="L10" s="13"/>
      <c r="M10" s="13"/>
      <c r="N10" s="13"/>
      <c r="O10" s="13"/>
      <c r="P10" s="13"/>
      <c r="Q10" s="13"/>
    </row>
    <row r="11" spans="2:17" s="17" customFormat="1" ht="25" customHeight="1" x14ac:dyDescent="0.2">
      <c r="B11" s="14"/>
      <c r="C11" s="15" t="s">
        <v>37</v>
      </c>
      <c r="D11" s="16"/>
    </row>
    <row r="12" spans="2:17" s="8" customFormat="1" ht="25" customHeight="1" x14ac:dyDescent="0.2">
      <c r="B12" s="11"/>
      <c r="C12" s="18" t="s">
        <v>14</v>
      </c>
      <c r="D12" s="19" t="s">
        <v>43</v>
      </c>
      <c r="J12" s="13"/>
      <c r="K12" s="13"/>
      <c r="L12" s="13"/>
      <c r="M12" s="13"/>
      <c r="N12" s="13"/>
      <c r="O12" s="13"/>
    </row>
    <row r="13" spans="2:17" s="8" customFormat="1" ht="25" customHeight="1" x14ac:dyDescent="0.2">
      <c r="B13" s="20" t="s">
        <v>39</v>
      </c>
      <c r="C13" s="21" t="s">
        <v>25</v>
      </c>
      <c r="D13" s="21"/>
      <c r="J13" s="13"/>
      <c r="K13" s="13"/>
      <c r="L13" s="13"/>
      <c r="M13" s="13"/>
      <c r="N13" s="13"/>
      <c r="O13" s="13"/>
    </row>
    <row r="14" spans="2:17" s="8" customFormat="1" ht="25" customHeight="1" x14ac:dyDescent="0.2">
      <c r="B14" s="20" t="s">
        <v>40</v>
      </c>
      <c r="C14" s="21" t="s">
        <v>22</v>
      </c>
      <c r="D14" s="21"/>
      <c r="J14" s="13"/>
      <c r="K14" s="13"/>
      <c r="L14" s="13"/>
      <c r="M14" s="13"/>
      <c r="N14" s="13"/>
      <c r="O14" s="13"/>
    </row>
    <row r="15" spans="2:17" s="8" customFormat="1" ht="25" customHeight="1" x14ac:dyDescent="0.2">
      <c r="B15" s="20" t="s">
        <v>41</v>
      </c>
      <c r="C15" s="21" t="s">
        <v>24</v>
      </c>
      <c r="D15" s="21"/>
      <c r="J15" s="13"/>
      <c r="K15" s="13"/>
      <c r="L15" s="13"/>
      <c r="M15" s="13"/>
      <c r="N15" s="13"/>
      <c r="O15" s="13"/>
    </row>
    <row r="16" spans="2:17" s="8" customFormat="1" ht="25" customHeight="1" x14ac:dyDescent="0.2">
      <c r="B16" s="20" t="s">
        <v>42</v>
      </c>
      <c r="C16" s="21" t="s">
        <v>48</v>
      </c>
      <c r="D16" s="21"/>
      <c r="J16" s="13"/>
      <c r="K16" s="13"/>
      <c r="L16" s="13"/>
      <c r="M16" s="13"/>
      <c r="N16" s="13"/>
      <c r="O16" s="13"/>
    </row>
    <row r="17" spans="2:17" s="8" customFormat="1" ht="80" customHeight="1" x14ac:dyDescent="0.3">
      <c r="B17" s="11"/>
      <c r="C17" s="12">
        <v>2022</v>
      </c>
      <c r="L17" s="13"/>
      <c r="M17" s="13"/>
      <c r="N17" s="13"/>
      <c r="O17" s="13"/>
      <c r="P17" s="13"/>
      <c r="Q17" s="13"/>
    </row>
    <row r="18" spans="2:17" s="17" customFormat="1" ht="25" customHeight="1" x14ac:dyDescent="0.2">
      <c r="B18" s="14"/>
      <c r="C18" s="15" t="s">
        <v>37</v>
      </c>
      <c r="D18" s="16"/>
    </row>
    <row r="19" spans="2:17" s="8" customFormat="1" ht="25" customHeight="1" x14ac:dyDescent="0.2">
      <c r="B19" s="11"/>
      <c r="C19" s="18" t="s">
        <v>14</v>
      </c>
      <c r="D19" s="19" t="s">
        <v>43</v>
      </c>
      <c r="J19" s="13"/>
      <c r="K19" s="13"/>
      <c r="L19" s="13"/>
      <c r="M19" s="13"/>
      <c r="N19" s="13"/>
      <c r="O19" s="13"/>
    </row>
    <row r="20" spans="2:17" s="8" customFormat="1" ht="25" customHeight="1" x14ac:dyDescent="0.2">
      <c r="B20" s="20" t="s">
        <v>39</v>
      </c>
      <c r="C20" s="21" t="s">
        <v>25</v>
      </c>
      <c r="D20" s="21" t="s">
        <v>29</v>
      </c>
      <c r="J20" s="13"/>
      <c r="K20" s="13"/>
      <c r="L20" s="13"/>
      <c r="M20" s="13"/>
      <c r="N20" s="13"/>
      <c r="O20" s="13"/>
    </row>
    <row r="21" spans="2:17" s="8" customFormat="1" ht="25" customHeight="1" x14ac:dyDescent="0.2">
      <c r="B21" s="20" t="s">
        <v>40</v>
      </c>
      <c r="C21" s="21" t="s">
        <v>22</v>
      </c>
      <c r="D21" s="21" t="s">
        <v>30</v>
      </c>
      <c r="J21" s="13"/>
      <c r="K21" s="13"/>
      <c r="L21" s="13"/>
      <c r="M21" s="13"/>
      <c r="N21" s="13"/>
      <c r="O21" s="13"/>
    </row>
    <row r="22" spans="2:17" s="8" customFormat="1" ht="25" customHeight="1" x14ac:dyDescent="0.2">
      <c r="B22" s="20" t="s">
        <v>41</v>
      </c>
      <c r="C22" s="21" t="s">
        <v>24</v>
      </c>
      <c r="D22" s="21" t="s">
        <v>28</v>
      </c>
      <c r="J22" s="13"/>
      <c r="K22" s="13"/>
      <c r="L22" s="13"/>
      <c r="M22" s="13"/>
      <c r="N22" s="13"/>
      <c r="O22" s="13"/>
    </row>
    <row r="23" spans="2:17" s="8" customFormat="1" ht="25" customHeight="1" x14ac:dyDescent="0.2">
      <c r="B23" s="20" t="s">
        <v>42</v>
      </c>
      <c r="C23" s="21" t="s">
        <v>23</v>
      </c>
      <c r="D23" s="21"/>
      <c r="J23" s="13"/>
      <c r="K23" s="13"/>
      <c r="L23" s="13"/>
      <c r="M23" s="13"/>
      <c r="N23" s="13"/>
      <c r="O23" s="13"/>
    </row>
    <row r="24" spans="2:17" s="8" customFormat="1" ht="25" customHeight="1" x14ac:dyDescent="0.2">
      <c r="B24" s="20"/>
      <c r="C24" s="16" t="s">
        <v>46</v>
      </c>
      <c r="D24" s="16"/>
      <c r="F24" s="22"/>
      <c r="G24" s="22"/>
      <c r="J24" s="13"/>
      <c r="K24" s="13"/>
      <c r="L24" s="13"/>
      <c r="M24" s="13"/>
      <c r="N24" s="13"/>
      <c r="O24" s="13"/>
    </row>
    <row r="25" spans="2:17" s="8" customFormat="1" ht="25" customHeight="1" x14ac:dyDescent="0.2">
      <c r="B25" s="11"/>
      <c r="C25" s="18" t="s">
        <v>14</v>
      </c>
      <c r="D25" s="19" t="s">
        <v>43</v>
      </c>
      <c r="J25" s="13"/>
      <c r="K25" s="13"/>
      <c r="L25" s="13"/>
      <c r="M25" s="13"/>
      <c r="N25" s="13"/>
      <c r="O25" s="13"/>
    </row>
    <row r="26" spans="2:17" s="8" customFormat="1" ht="25" customHeight="1" x14ac:dyDescent="0.2">
      <c r="B26" s="20" t="s">
        <v>39</v>
      </c>
      <c r="C26" s="21" t="s">
        <v>25</v>
      </c>
      <c r="D26" s="21"/>
      <c r="F26" s="22"/>
      <c r="G26" s="22"/>
      <c r="J26" s="13"/>
      <c r="K26" s="13"/>
      <c r="L26" s="13"/>
      <c r="M26" s="13"/>
      <c r="N26" s="13"/>
      <c r="O26" s="13"/>
    </row>
    <row r="27" spans="2:17" s="8" customFormat="1" ht="25" customHeight="1" x14ac:dyDescent="0.2">
      <c r="B27" s="20" t="s">
        <v>40</v>
      </c>
      <c r="C27" s="21" t="s">
        <v>22</v>
      </c>
      <c r="D27" s="21"/>
      <c r="F27" s="22"/>
      <c r="G27" s="22"/>
      <c r="J27" s="13"/>
      <c r="K27" s="13"/>
      <c r="L27" s="13"/>
      <c r="M27" s="13"/>
      <c r="N27" s="13"/>
      <c r="O27" s="13"/>
    </row>
    <row r="28" spans="2:17" s="8" customFormat="1" ht="25" customHeight="1" x14ac:dyDescent="0.2">
      <c r="B28" s="20" t="s">
        <v>41</v>
      </c>
      <c r="C28" s="21" t="s">
        <v>24</v>
      </c>
      <c r="D28" s="21"/>
      <c r="F28" s="22"/>
      <c r="G28" s="22"/>
      <c r="J28" s="13"/>
      <c r="K28" s="13"/>
      <c r="L28" s="13"/>
      <c r="M28" s="13"/>
      <c r="N28" s="13"/>
      <c r="O28" s="13"/>
    </row>
    <row r="29" spans="2:17" s="8" customFormat="1" ht="25" customHeight="1" x14ac:dyDescent="0.2">
      <c r="B29" s="20" t="s">
        <v>42</v>
      </c>
      <c r="C29" s="21" t="s">
        <v>23</v>
      </c>
      <c r="D29" s="21"/>
      <c r="F29" s="22"/>
      <c r="G29" s="22"/>
      <c r="J29" s="13"/>
      <c r="K29" s="13"/>
      <c r="L29" s="13"/>
      <c r="M29" s="13"/>
      <c r="N29" s="13"/>
      <c r="O29" s="13"/>
    </row>
    <row r="30" spans="2:17" s="8" customFormat="1" ht="69" customHeight="1" x14ac:dyDescent="0.3">
      <c r="B30" s="11"/>
      <c r="C30" s="12">
        <v>2021</v>
      </c>
      <c r="L30" s="13"/>
      <c r="M30" s="13"/>
      <c r="N30" s="13"/>
      <c r="O30" s="13"/>
      <c r="P30" s="13"/>
      <c r="Q30" s="13"/>
    </row>
    <row r="31" spans="2:17" s="17" customFormat="1" ht="25" customHeight="1" x14ac:dyDescent="0.2">
      <c r="B31" s="14"/>
      <c r="C31" s="15" t="s">
        <v>44</v>
      </c>
      <c r="D31" s="16"/>
    </row>
    <row r="32" spans="2:17" s="8" customFormat="1" ht="25" customHeight="1" x14ac:dyDescent="0.2">
      <c r="B32" s="11"/>
      <c r="C32" s="18" t="s">
        <v>14</v>
      </c>
      <c r="D32" s="19" t="s">
        <v>43</v>
      </c>
      <c r="J32" s="13"/>
      <c r="K32" s="13"/>
      <c r="L32" s="13"/>
      <c r="M32" s="13"/>
      <c r="N32" s="13"/>
      <c r="O32" s="13"/>
    </row>
    <row r="33" spans="2:17" s="8" customFormat="1" ht="25" customHeight="1" x14ac:dyDescent="0.2">
      <c r="B33" s="20" t="s">
        <v>39</v>
      </c>
      <c r="C33" s="21" t="s">
        <v>18</v>
      </c>
      <c r="D33" s="21"/>
      <c r="J33" s="13"/>
      <c r="K33" s="13"/>
      <c r="L33" s="13"/>
      <c r="M33" s="13"/>
      <c r="N33" s="13"/>
      <c r="O33" s="13"/>
    </row>
    <row r="34" spans="2:17" s="8" customFormat="1" ht="25" customHeight="1" x14ac:dyDescent="0.2">
      <c r="B34" s="20" t="s">
        <v>40</v>
      </c>
      <c r="C34" s="21" t="s">
        <v>26</v>
      </c>
      <c r="D34" s="21"/>
      <c r="J34" s="13"/>
      <c r="K34" s="13"/>
      <c r="L34" s="13"/>
      <c r="M34" s="13"/>
      <c r="N34" s="13"/>
      <c r="O34" s="13"/>
    </row>
    <row r="35" spans="2:17" s="8" customFormat="1" ht="25" customHeight="1" x14ac:dyDescent="0.2">
      <c r="B35" s="20" t="s">
        <v>41</v>
      </c>
      <c r="C35" s="21" t="s">
        <v>25</v>
      </c>
      <c r="D35" s="21"/>
      <c r="J35" s="13"/>
      <c r="K35" s="13"/>
      <c r="L35" s="13"/>
      <c r="M35" s="13"/>
      <c r="N35" s="13"/>
      <c r="O35" s="13"/>
    </row>
    <row r="36" spans="2:17" s="8" customFormat="1" ht="25" customHeight="1" x14ac:dyDescent="0.2">
      <c r="B36" s="20" t="s">
        <v>42</v>
      </c>
      <c r="C36" s="21" t="s">
        <v>23</v>
      </c>
      <c r="D36" s="21"/>
      <c r="J36" s="13"/>
      <c r="K36" s="13"/>
      <c r="L36" s="13"/>
      <c r="M36" s="13"/>
      <c r="N36" s="13"/>
      <c r="O36" s="13"/>
    </row>
    <row r="37" spans="2:17" s="8" customFormat="1" ht="25" customHeight="1" x14ac:dyDescent="0.2">
      <c r="B37" s="20"/>
      <c r="C37" s="16" t="s">
        <v>45</v>
      </c>
      <c r="D37" s="16"/>
      <c r="F37" s="22"/>
      <c r="G37" s="22"/>
      <c r="J37" s="13"/>
      <c r="K37" s="13"/>
      <c r="L37" s="13"/>
      <c r="M37" s="13"/>
      <c r="N37" s="13"/>
      <c r="O37" s="13"/>
    </row>
    <row r="38" spans="2:17" s="8" customFormat="1" ht="25" customHeight="1" x14ac:dyDescent="0.2">
      <c r="B38" s="20"/>
      <c r="C38" s="18" t="s">
        <v>14</v>
      </c>
      <c r="D38" s="19" t="s">
        <v>43</v>
      </c>
      <c r="F38" s="22"/>
      <c r="G38" s="22"/>
      <c r="J38" s="13"/>
      <c r="K38" s="13"/>
      <c r="L38" s="13"/>
      <c r="M38" s="13"/>
      <c r="N38" s="13"/>
      <c r="O38" s="13"/>
    </row>
    <row r="39" spans="2:17" s="8" customFormat="1" ht="25" customHeight="1" x14ac:dyDescent="0.2">
      <c r="B39" s="20" t="s">
        <v>39</v>
      </c>
      <c r="C39" s="21" t="s">
        <v>25</v>
      </c>
      <c r="D39" s="21"/>
      <c r="F39" s="22"/>
      <c r="G39" s="22"/>
      <c r="J39" s="13"/>
      <c r="K39" s="13"/>
      <c r="L39" s="13"/>
      <c r="M39" s="13"/>
      <c r="N39" s="13"/>
      <c r="O39" s="13"/>
    </row>
    <row r="40" spans="2:17" s="8" customFormat="1" ht="25" customHeight="1" x14ac:dyDescent="0.2">
      <c r="B40" s="20" t="s">
        <v>40</v>
      </c>
      <c r="C40" s="21" t="s">
        <v>24</v>
      </c>
      <c r="D40" s="21"/>
      <c r="F40" s="22"/>
      <c r="G40" s="22"/>
      <c r="J40" s="13"/>
      <c r="K40" s="13"/>
      <c r="L40" s="13"/>
      <c r="M40" s="13"/>
      <c r="N40" s="13"/>
      <c r="O40" s="13"/>
    </row>
    <row r="41" spans="2:17" s="8" customFormat="1" ht="25" customHeight="1" x14ac:dyDescent="0.2">
      <c r="B41" s="20" t="s">
        <v>41</v>
      </c>
      <c r="C41" s="21" t="s">
        <v>23</v>
      </c>
      <c r="D41" s="21"/>
      <c r="F41" s="22"/>
      <c r="G41" s="22"/>
      <c r="J41" s="13"/>
      <c r="K41" s="13"/>
      <c r="L41" s="13"/>
      <c r="M41" s="13"/>
      <c r="N41" s="13"/>
      <c r="O41" s="13"/>
    </row>
    <row r="42" spans="2:17" s="8" customFormat="1" ht="25" customHeight="1" x14ac:dyDescent="0.2">
      <c r="B42" s="20" t="s">
        <v>42</v>
      </c>
      <c r="C42" s="21" t="s">
        <v>22</v>
      </c>
      <c r="D42" s="21"/>
      <c r="F42" s="22"/>
      <c r="G42" s="22"/>
      <c r="J42" s="13"/>
      <c r="K42" s="13"/>
      <c r="L42" s="13"/>
      <c r="M42" s="13"/>
      <c r="N42" s="13"/>
      <c r="O42" s="13"/>
    </row>
    <row r="43" spans="2:17" s="8" customFormat="1" ht="161" customHeight="1" x14ac:dyDescent="0.3">
      <c r="B43" s="11"/>
      <c r="C43" s="12">
        <v>2020</v>
      </c>
      <c r="L43" s="13"/>
      <c r="M43" s="13"/>
      <c r="N43" s="13"/>
      <c r="O43" s="13"/>
      <c r="P43" s="13"/>
      <c r="Q43" s="13"/>
    </row>
    <row r="44" spans="2:17" s="17" customFormat="1" ht="25" customHeight="1" x14ac:dyDescent="0.2">
      <c r="B44" s="14"/>
      <c r="C44" s="15" t="s">
        <v>37</v>
      </c>
      <c r="D44" s="16"/>
    </row>
    <row r="45" spans="2:17" s="8" customFormat="1" ht="25" customHeight="1" x14ac:dyDescent="0.2">
      <c r="B45" s="11"/>
      <c r="C45" s="18" t="s">
        <v>14</v>
      </c>
      <c r="D45" s="19" t="s">
        <v>43</v>
      </c>
      <c r="J45" s="13"/>
      <c r="K45" s="13"/>
      <c r="L45" s="13"/>
      <c r="M45" s="13"/>
      <c r="N45" s="13"/>
      <c r="O45" s="13"/>
    </row>
    <row r="46" spans="2:17" s="8" customFormat="1" ht="25" customHeight="1" x14ac:dyDescent="0.2">
      <c r="B46" s="20" t="s">
        <v>39</v>
      </c>
      <c r="C46" s="21" t="s">
        <v>18</v>
      </c>
      <c r="D46" s="21"/>
      <c r="J46" s="13"/>
      <c r="K46" s="13"/>
      <c r="L46" s="13"/>
      <c r="M46" s="13"/>
      <c r="N46" s="13"/>
      <c r="O46" s="13"/>
    </row>
    <row r="47" spans="2:17" s="8" customFormat="1" ht="25" customHeight="1" x14ac:dyDescent="0.2">
      <c r="B47" s="20" t="s">
        <v>40</v>
      </c>
      <c r="C47" s="21" t="s">
        <v>26</v>
      </c>
      <c r="D47" s="21"/>
      <c r="J47" s="13"/>
      <c r="K47" s="13"/>
      <c r="L47" s="13"/>
      <c r="M47" s="13"/>
      <c r="N47" s="13"/>
      <c r="O47" s="13"/>
    </row>
    <row r="48" spans="2:17" s="8" customFormat="1" ht="25" customHeight="1" x14ac:dyDescent="0.2">
      <c r="B48" s="20" t="s">
        <v>41</v>
      </c>
      <c r="C48" s="21" t="s">
        <v>25</v>
      </c>
      <c r="D48" s="21"/>
      <c r="J48" s="13"/>
      <c r="K48" s="13"/>
      <c r="L48" s="13"/>
      <c r="M48" s="13"/>
      <c r="N48" s="13"/>
      <c r="O48" s="13"/>
    </row>
    <row r="49" spans="2:17" s="8" customFormat="1" ht="25" customHeight="1" x14ac:dyDescent="0.2">
      <c r="B49" s="20" t="s">
        <v>42</v>
      </c>
      <c r="C49" s="21" t="s">
        <v>23</v>
      </c>
      <c r="D49" s="21"/>
      <c r="J49" s="13"/>
      <c r="K49" s="13"/>
      <c r="L49" s="13"/>
      <c r="M49" s="13"/>
      <c r="N49" s="13"/>
      <c r="O49" s="13"/>
    </row>
    <row r="50" spans="2:17" s="8" customFormat="1" ht="25" customHeight="1" x14ac:dyDescent="0.2">
      <c r="B50" s="20"/>
      <c r="C50" s="16" t="s">
        <v>38</v>
      </c>
      <c r="D50" s="16"/>
      <c r="F50" s="22"/>
      <c r="G50" s="22"/>
      <c r="J50" s="13"/>
      <c r="K50" s="13"/>
      <c r="L50" s="13"/>
      <c r="M50" s="13"/>
      <c r="N50" s="13"/>
      <c r="O50" s="13"/>
    </row>
    <row r="51" spans="2:17" s="8" customFormat="1" ht="25" customHeight="1" x14ac:dyDescent="0.2">
      <c r="B51" s="20"/>
      <c r="C51" s="18" t="s">
        <v>14</v>
      </c>
      <c r="D51" s="19" t="s">
        <v>43</v>
      </c>
      <c r="F51" s="22"/>
      <c r="G51" s="22"/>
      <c r="J51" s="13"/>
      <c r="K51" s="13"/>
      <c r="L51" s="13"/>
      <c r="M51" s="13"/>
      <c r="N51" s="13"/>
      <c r="O51" s="13"/>
    </row>
    <row r="52" spans="2:17" s="8" customFormat="1" ht="25" customHeight="1" x14ac:dyDescent="0.2">
      <c r="B52" s="20" t="s">
        <v>39</v>
      </c>
      <c r="C52" s="21" t="s">
        <v>25</v>
      </c>
      <c r="D52" s="21"/>
      <c r="F52" s="22"/>
      <c r="G52" s="22"/>
      <c r="J52" s="13"/>
      <c r="K52" s="13"/>
      <c r="L52" s="13"/>
      <c r="M52" s="13"/>
      <c r="N52" s="13"/>
      <c r="O52" s="13"/>
    </row>
    <row r="53" spans="2:17" s="8" customFormat="1" ht="25" customHeight="1" x14ac:dyDescent="0.2">
      <c r="B53" s="20" t="s">
        <v>40</v>
      </c>
      <c r="C53" s="21" t="s">
        <v>24</v>
      </c>
      <c r="D53" s="21"/>
      <c r="F53" s="22"/>
      <c r="G53" s="22"/>
      <c r="J53" s="13"/>
      <c r="K53" s="13"/>
      <c r="L53" s="13"/>
      <c r="M53" s="13"/>
      <c r="N53" s="13"/>
      <c r="O53" s="13"/>
    </row>
    <row r="54" spans="2:17" s="8" customFormat="1" ht="25" customHeight="1" x14ac:dyDescent="0.2">
      <c r="B54" s="20" t="s">
        <v>41</v>
      </c>
      <c r="C54" s="21" t="s">
        <v>23</v>
      </c>
      <c r="D54" s="21"/>
      <c r="F54" s="22"/>
      <c r="G54" s="22"/>
      <c r="J54" s="13"/>
      <c r="K54" s="13"/>
      <c r="L54" s="13"/>
      <c r="M54" s="13"/>
      <c r="N54" s="13"/>
      <c r="O54" s="13"/>
    </row>
    <row r="55" spans="2:17" s="8" customFormat="1" ht="25" customHeight="1" x14ac:dyDescent="0.2">
      <c r="B55" s="20" t="s">
        <v>42</v>
      </c>
      <c r="C55" s="21" t="s">
        <v>22</v>
      </c>
      <c r="D55" s="21"/>
      <c r="F55" s="22"/>
      <c r="G55" s="22"/>
      <c r="J55" s="13"/>
      <c r="K55" s="13"/>
      <c r="L55" s="13"/>
      <c r="M55" s="13"/>
      <c r="N55" s="13"/>
      <c r="O55" s="13"/>
    </row>
    <row r="56" spans="2:17" s="8" customFormat="1" ht="161" customHeight="1" x14ac:dyDescent="0.3">
      <c r="B56" s="11"/>
      <c r="C56" s="12">
        <v>2018</v>
      </c>
      <c r="L56" s="13"/>
      <c r="M56" s="13"/>
      <c r="N56" s="13"/>
      <c r="O56" s="13"/>
      <c r="P56" s="13"/>
      <c r="Q56" s="13"/>
    </row>
    <row r="57" spans="2:17" s="17" customFormat="1" ht="25" customHeight="1" x14ac:dyDescent="0.2">
      <c r="B57" s="14"/>
      <c r="C57" s="15" t="s">
        <v>44</v>
      </c>
      <c r="D57" s="16"/>
    </row>
    <row r="58" spans="2:17" s="8" customFormat="1" ht="25" customHeight="1" x14ac:dyDescent="0.2">
      <c r="B58" s="11"/>
      <c r="C58" s="18" t="s">
        <v>14</v>
      </c>
      <c r="D58" s="19" t="s">
        <v>43</v>
      </c>
      <c r="J58" s="13"/>
      <c r="K58" s="13"/>
      <c r="L58" s="13"/>
      <c r="M58" s="13"/>
      <c r="N58" s="13"/>
      <c r="O58" s="13"/>
    </row>
    <row r="59" spans="2:17" s="8" customFormat="1" ht="25" customHeight="1" x14ac:dyDescent="0.2">
      <c r="B59" s="20" t="s">
        <v>39</v>
      </c>
      <c r="C59" s="21" t="s">
        <v>21</v>
      </c>
      <c r="D59" s="21"/>
      <c r="J59" s="13"/>
      <c r="K59" s="13"/>
      <c r="L59" s="13"/>
      <c r="M59" s="13"/>
      <c r="N59" s="13"/>
      <c r="O59" s="13"/>
    </row>
    <row r="60" spans="2:17" s="8" customFormat="1" ht="25" customHeight="1" x14ac:dyDescent="0.2">
      <c r="B60" s="20" t="s">
        <v>40</v>
      </c>
      <c r="C60" s="21" t="s">
        <v>18</v>
      </c>
      <c r="D60" s="21"/>
      <c r="J60" s="13"/>
      <c r="K60" s="13"/>
      <c r="L60" s="13"/>
      <c r="M60" s="13"/>
      <c r="N60" s="13"/>
      <c r="O60" s="13"/>
    </row>
    <row r="61" spans="2:17" s="8" customFormat="1" ht="25" customHeight="1" x14ac:dyDescent="0.2">
      <c r="B61" s="20" t="s">
        <v>41</v>
      </c>
      <c r="C61" s="21" t="s">
        <v>17</v>
      </c>
      <c r="D61" s="21"/>
      <c r="J61" s="13"/>
      <c r="K61" s="13"/>
      <c r="L61" s="13"/>
      <c r="M61" s="13"/>
      <c r="N61" s="13"/>
      <c r="O61" s="13"/>
    </row>
    <row r="62" spans="2:17" s="8" customFormat="1" ht="25" customHeight="1" x14ac:dyDescent="0.2">
      <c r="B62" s="20" t="s">
        <v>42</v>
      </c>
      <c r="C62" s="21" t="s">
        <v>20</v>
      </c>
      <c r="D62" s="21"/>
      <c r="J62" s="13"/>
      <c r="K62" s="13"/>
      <c r="L62" s="13"/>
      <c r="M62" s="13"/>
      <c r="N62" s="13"/>
      <c r="O62" s="13"/>
    </row>
    <row r="63" spans="2:17" s="17" customFormat="1" ht="25" customHeight="1" x14ac:dyDescent="0.2">
      <c r="B63" s="14"/>
      <c r="C63" s="15" t="s">
        <v>47</v>
      </c>
      <c r="D63" s="16"/>
    </row>
    <row r="64" spans="2:17" s="8" customFormat="1" ht="25" customHeight="1" x14ac:dyDescent="0.2">
      <c r="B64" s="11"/>
      <c r="C64" s="18" t="s">
        <v>14</v>
      </c>
      <c r="D64" s="19" t="s">
        <v>43</v>
      </c>
      <c r="J64" s="13"/>
      <c r="K64" s="13"/>
      <c r="L64" s="13"/>
      <c r="M64" s="13"/>
      <c r="N64" s="13"/>
      <c r="O64" s="13"/>
    </row>
    <row r="65" spans="2:15" s="8" customFormat="1" ht="25" customHeight="1" x14ac:dyDescent="0.2">
      <c r="B65" s="20" t="s">
        <v>39</v>
      </c>
      <c r="C65" s="21" t="s">
        <v>18</v>
      </c>
      <c r="D65" s="21"/>
      <c r="J65" s="13"/>
      <c r="K65" s="13"/>
      <c r="L65" s="13"/>
      <c r="M65" s="13"/>
      <c r="N65" s="13"/>
      <c r="O65" s="13"/>
    </row>
    <row r="66" spans="2:15" s="8" customFormat="1" ht="25" customHeight="1" x14ac:dyDescent="0.2">
      <c r="B66" s="20" t="s">
        <v>40</v>
      </c>
      <c r="C66" s="21" t="s">
        <v>17</v>
      </c>
      <c r="D66" s="21"/>
      <c r="J66" s="13"/>
      <c r="K66" s="13"/>
      <c r="L66" s="13"/>
      <c r="M66" s="13"/>
      <c r="N66" s="13"/>
      <c r="O66" s="13"/>
    </row>
    <row r="67" spans="2:15" s="8" customFormat="1" ht="25" customHeight="1" x14ac:dyDescent="0.2">
      <c r="B67" s="20" t="s">
        <v>41</v>
      </c>
      <c r="C67" s="21" t="s">
        <v>25</v>
      </c>
      <c r="D67" s="21"/>
      <c r="J67" s="13"/>
      <c r="K67" s="13"/>
      <c r="L67" s="13"/>
      <c r="M67" s="13"/>
      <c r="N67" s="13"/>
      <c r="O67" s="13"/>
    </row>
    <row r="68" spans="2:15" s="8" customFormat="1" ht="25" customHeight="1" x14ac:dyDescent="0.2">
      <c r="B68" s="20" t="s">
        <v>42</v>
      </c>
      <c r="C68" s="21"/>
      <c r="D68" s="21"/>
      <c r="J68" s="13"/>
      <c r="K68" s="13"/>
      <c r="L68" s="13"/>
      <c r="M68" s="13"/>
      <c r="N68" s="13"/>
      <c r="O68" s="13"/>
    </row>
  </sheetData>
  <phoneticPr fontId="8" type="noConversion"/>
  <pageMargins left="0.31565656565656564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SEMI AUTO OPEN</vt:lpstr>
      <vt:lpstr>SEMI AUTO STANDARD</vt:lpstr>
      <vt:lpstr>TEAMS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Teri Affleck</dc:creator>
  <cp:lastModifiedBy>Microsoft Office User</cp:lastModifiedBy>
  <cp:lastPrinted>2020-02-10T06:07:26Z</cp:lastPrinted>
  <dcterms:created xsi:type="dcterms:W3CDTF">2020-02-10T06:05:03Z</dcterms:created>
  <dcterms:modified xsi:type="dcterms:W3CDTF">2026-05-13T06:48:45Z</dcterms:modified>
</cp:coreProperties>
</file>